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計畫核定+預撥+核銷\115\"/>
    </mc:Choice>
  </mc:AlternateContent>
  <xr:revisionPtr revIDLastSave="0" documentId="13_ncr:1_{E202CF62-C0BC-4A43-BFA8-4AD256F93759}" xr6:coauthVersionLast="36" xr6:coauthVersionMax="47" xr10:uidLastSave="{00000000-0000-0000-0000-000000000000}"/>
  <workbookProtection workbookAlgorithmName="SHA-512" workbookHashValue="K9PhWs98RzT7EXPQJaq6F6iVf21eKtYVHPROznGpUjKSyMmnM/UyKTaiqqtlk7NqWCwfUgYagSamPy6jz4hnvw==" workbookSaltValue="IxDWupRjWrWXbfu3chOQLw==" workbookSpinCount="100000" lockStructure="1"/>
  <bookViews>
    <workbookView xWindow="0" yWindow="0" windowWidth="23040" windowHeight="7908" tabRatio="771" firstSheet="1" activeTab="1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長照站加值費&amp;朝陽站獎助費+延緩&amp;創新" sheetId="4" r:id="rId10"/>
    <sheet name="勞健保+人力" sheetId="22" r:id="rId11"/>
    <sheet name="需要印-誤餐加值+服務鐘點+縣外旅運+擴點加值" sheetId="23" r:id="rId12"/>
    <sheet name="物品+財產" sheetId="24" r:id="rId13"/>
  </sheets>
  <definedNames>
    <definedName name="_xlnm._FilterDatabase" localSheetId="0" hidden="1">後台!$A$3:$WVT$101</definedName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'不用印-細項總表'!$A$1:$E$145</definedName>
    <definedName name="_xlnm.Print_Area" localSheetId="3">'不用印-經費分攤'!$A$1:$N$20</definedName>
    <definedName name="_xlnm.Print_Area" localSheetId="2">'不用印-實際支出'!$A$1:$BH$50</definedName>
    <definedName name="_xlnm.Print_Area" localSheetId="12">'物品+財產'!$A$1:$I$19</definedName>
    <definedName name="_xlnm.Print_Area" localSheetId="10">'勞健保+人力'!$A$1:$F$12</definedName>
    <definedName name="_xlnm.Print_Area" localSheetId="8">'需要印-分攤總表'!$A$1:$E$23</definedName>
    <definedName name="_xlnm.Print_Area" localSheetId="6">'需要印-控帳表'!$A$1:$J$36</definedName>
    <definedName name="_xlnm.Print_Area" localSheetId="9">'需要印-業務費+長照站加值費&amp;朝陽站獎助費+延緩&amp;創新'!$A$1:$G$16</definedName>
    <definedName name="_xlnm.Print_Area" localSheetId="11">'需要印-誤餐加值+服務鐘點+縣外旅運+擴點加值'!$A$1:$G$21</definedName>
    <definedName name="_xlnm.Print_Area" localSheetId="7">'需要印-領據'!$A$1:$T$28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24" l="1"/>
  <c r="I32" i="17"/>
  <c r="I31" i="17"/>
  <c r="I30" i="17"/>
  <c r="I29" i="17"/>
  <c r="I28" i="17"/>
  <c r="I27" i="17"/>
  <c r="I26" i="17"/>
  <c r="I25" i="17"/>
  <c r="I23" i="17"/>
  <c r="I21" i="17"/>
  <c r="I19" i="17"/>
  <c r="I14" i="17"/>
  <c r="I13" i="17"/>
  <c r="H11" i="17"/>
  <c r="I12" i="17" s="1"/>
  <c r="H8" i="17"/>
  <c r="I10" i="17"/>
  <c r="I9" i="17"/>
  <c r="I8" i="17"/>
  <c r="I7" i="17"/>
  <c r="I6" i="17"/>
  <c r="I5" i="17"/>
  <c r="I4" i="17"/>
  <c r="I11" i="17" l="1"/>
  <c r="C19" i="15"/>
  <c r="G17" i="23" l="1"/>
  <c r="F17" i="23"/>
  <c r="G14" i="23"/>
  <c r="F14" i="23"/>
  <c r="AF5" i="2" l="1"/>
  <c r="AE5" i="2"/>
  <c r="AD5" i="2"/>
  <c r="H18" i="17" l="1"/>
  <c r="I18" i="17" s="1"/>
  <c r="H17" i="17"/>
  <c r="I17" i="17" s="1"/>
  <c r="G5" i="23"/>
  <c r="F5" i="23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81" i="29"/>
  <c r="B80" i="29"/>
  <c r="B109" i="29" s="1"/>
  <c r="AB5" i="2"/>
  <c r="AA5" i="2"/>
  <c r="Z5" i="2"/>
  <c r="Y5" i="2"/>
  <c r="X5" i="2"/>
  <c r="W5" i="2"/>
  <c r="V5" i="2"/>
  <c r="D5" i="23" s="1"/>
  <c r="E13" i="7"/>
  <c r="D13" i="7"/>
  <c r="C13" i="7"/>
  <c r="F12" i="15"/>
  <c r="B145" i="29" l="1"/>
  <c r="B12" i="15"/>
  <c r="E5" i="23" s="1"/>
  <c r="B13" i="7"/>
  <c r="G12" i="15"/>
  <c r="C17" i="17"/>
  <c r="J17" i="17" s="1"/>
  <c r="B12" i="29"/>
  <c r="B11" i="29"/>
  <c r="B10" i="29"/>
  <c r="B9" i="29"/>
  <c r="D33" i="17" l="1"/>
  <c r="H33" i="17" s="1"/>
  <c r="B3" i="2"/>
  <c r="A1" i="17" s="1"/>
  <c r="E34" i="17"/>
  <c r="F34" i="17"/>
  <c r="G34" i="17"/>
  <c r="D34" i="17"/>
  <c r="E33" i="17"/>
  <c r="F33" i="17"/>
  <c r="G33" i="17"/>
  <c r="AF7" i="2" l="1"/>
  <c r="AE7" i="2"/>
  <c r="D5" i="16"/>
  <c r="H34" i="17" l="1"/>
  <c r="E1" i="4"/>
  <c r="G1" i="24"/>
  <c r="G1" i="17"/>
  <c r="E1" i="22"/>
  <c r="D1" i="7"/>
  <c r="E1" i="23"/>
  <c r="H1" i="24"/>
  <c r="H1" i="17"/>
  <c r="F1" i="22"/>
  <c r="E1" i="7"/>
  <c r="G1" i="23"/>
  <c r="G1" i="4"/>
  <c r="A5" i="24"/>
  <c r="A13" i="24" s="1"/>
  <c r="L5" i="2"/>
  <c r="C4" i="17" s="1"/>
  <c r="O13" i="24"/>
  <c r="G13" i="24"/>
  <c r="F13" i="24"/>
  <c r="E13" i="24"/>
  <c r="G5" i="24"/>
  <c r="F5" i="24"/>
  <c r="E5" i="24"/>
  <c r="I19" i="24"/>
  <c r="E5" i="22"/>
  <c r="F5" i="22"/>
  <c r="E12" i="4"/>
  <c r="F12" i="4"/>
  <c r="G12" i="4"/>
  <c r="E9" i="4"/>
  <c r="F9" i="4"/>
  <c r="G9" i="4"/>
  <c r="E5" i="4"/>
  <c r="F5" i="4"/>
  <c r="G5" i="4"/>
  <c r="D20" i="7"/>
  <c r="E20" i="7"/>
  <c r="C9" i="7"/>
  <c r="D9" i="7"/>
  <c r="E9" i="7"/>
  <c r="C10" i="7"/>
  <c r="D10" i="7"/>
  <c r="E10" i="7"/>
  <c r="C11" i="7"/>
  <c r="D11" i="7"/>
  <c r="E11" i="7"/>
  <c r="C12" i="7"/>
  <c r="D12" i="7"/>
  <c r="E12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D8" i="7"/>
  <c r="E8" i="7"/>
  <c r="C20" i="7"/>
  <c r="C8" i="7"/>
  <c r="D19" i="15"/>
  <c r="E19" i="15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" i="29"/>
  <c r="B7" i="29"/>
  <c r="B8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20" i="15" l="1"/>
  <c r="F6" i="4"/>
  <c r="E13" i="4"/>
  <c r="G6" i="4"/>
  <c r="E6" i="4"/>
  <c r="G13" i="4"/>
  <c r="F13" i="4"/>
  <c r="C31" i="17"/>
  <c r="B8" i="7"/>
  <c r="G7" i="15"/>
  <c r="F10" i="15"/>
  <c r="F11" i="15"/>
  <c r="F9" i="15"/>
  <c r="F8" i="15"/>
  <c r="F13" i="15"/>
  <c r="F14" i="15"/>
  <c r="F15" i="15"/>
  <c r="F16" i="15"/>
  <c r="F17" i="15"/>
  <c r="F18" i="15"/>
  <c r="F7" i="15"/>
  <c r="C28" i="17" l="1"/>
  <c r="U5" i="2"/>
  <c r="T5" i="2"/>
  <c r="C11" i="17" s="1"/>
  <c r="J11" i="17" s="1"/>
  <c r="S5" i="2"/>
  <c r="R5" i="2"/>
  <c r="Q5" i="2"/>
  <c r="P5" i="2"/>
  <c r="O5" i="2"/>
  <c r="N5" i="2"/>
  <c r="M5" i="2"/>
  <c r="D4" i="16"/>
  <c r="D11" i="23" l="1"/>
  <c r="C21" i="17"/>
  <c r="C15" i="17"/>
  <c r="C8" i="22"/>
  <c r="G11" i="15"/>
  <c r="C23" i="17"/>
  <c r="D14" i="23"/>
  <c r="C5" i="17"/>
  <c r="C5" i="4"/>
  <c r="H7" i="15"/>
  <c r="C9" i="4"/>
  <c r="C7" i="17"/>
  <c r="J7" i="17" s="1"/>
  <c r="G8" i="15"/>
  <c r="C5" i="24"/>
  <c r="C27" i="17"/>
  <c r="C8" i="17"/>
  <c r="J8" i="17" s="1"/>
  <c r="H8" i="15"/>
  <c r="C25" i="17"/>
  <c r="D17" i="23"/>
  <c r="C13" i="17"/>
  <c r="C5" i="22"/>
  <c r="C12" i="4"/>
  <c r="C10" i="17"/>
  <c r="C30" i="17"/>
  <c r="C13" i="24"/>
  <c r="D8" i="23"/>
  <c r="C19" i="17"/>
  <c r="B17" i="7"/>
  <c r="J33" i="17" l="1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14" i="29"/>
  <c r="B113" i="29"/>
  <c r="B144" i="29"/>
  <c r="B18" i="15" s="1"/>
  <c r="D13" i="24" s="1"/>
  <c r="B143" i="29"/>
  <c r="B17" i="15" s="1"/>
  <c r="D5" i="24" s="1"/>
  <c r="B112" i="29"/>
  <c r="B15" i="15" s="1"/>
  <c r="E14" i="23" s="1"/>
  <c r="B111" i="29"/>
  <c r="B14" i="15" s="1"/>
  <c r="B110" i="29"/>
  <c r="B13" i="15" s="1"/>
  <c r="B39" i="29"/>
  <c r="B74" i="29"/>
  <c r="B73" i="29"/>
  <c r="B72" i="29"/>
  <c r="B71" i="29"/>
  <c r="B70" i="29"/>
  <c r="B69" i="29"/>
  <c r="B77" i="29"/>
  <c r="B76" i="29"/>
  <c r="B79" i="29"/>
  <c r="B11" i="15" s="1"/>
  <c r="B5" i="29"/>
  <c r="B75" i="29" l="1"/>
  <c r="B9" i="15" s="1"/>
  <c r="D12" i="4" s="1"/>
  <c r="B78" i="29"/>
  <c r="B10" i="15" s="1"/>
  <c r="D5" i="22" s="1"/>
  <c r="D19" i="24"/>
  <c r="B142" i="29"/>
  <c r="B16" i="15" s="1"/>
  <c r="E17" i="23" s="1"/>
  <c r="B68" i="29"/>
  <c r="B8" i="15" s="1"/>
  <c r="D9" i="4" s="1"/>
  <c r="B38" i="29"/>
  <c r="H26" i="17"/>
  <c r="H25" i="17"/>
  <c r="J25" i="17" s="1"/>
  <c r="B7" i="15" l="1"/>
  <c r="B19" i="15" s="1"/>
  <c r="B11" i="23"/>
  <c r="D5" i="4" l="1"/>
  <c r="D13" i="4" s="1"/>
  <c r="D100" i="16"/>
  <c r="D101" i="16"/>
  <c r="D99" i="16" l="1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9" i="28"/>
  <c r="B9" i="28"/>
  <c r="D8" i="28"/>
  <c r="D7" i="28"/>
  <c r="D6" i="28"/>
  <c r="C5" i="28"/>
  <c r="B5" i="28"/>
  <c r="D4" i="28"/>
  <c r="D3" i="28"/>
  <c r="D2" i="28"/>
  <c r="C10" i="28" l="1"/>
  <c r="B10" i="28"/>
  <c r="C20" i="28"/>
  <c r="D5" i="28"/>
  <c r="D9" i="28"/>
  <c r="B20" i="28"/>
  <c r="B19" i="28"/>
  <c r="D19" i="28" s="1"/>
  <c r="D95" i="16"/>
  <c r="D94" i="16"/>
  <c r="D93" i="16"/>
  <c r="D92" i="16"/>
  <c r="D97" i="16"/>
  <c r="D96" i="16"/>
  <c r="D91" i="16"/>
  <c r="D90" i="16"/>
  <c r="D10" i="28" l="1"/>
  <c r="D20" i="28"/>
  <c r="D98" i="16"/>
  <c r="B4" i="2" l="1"/>
  <c r="A1" i="29" l="1"/>
  <c r="A1" i="23"/>
  <c r="A1" i="7"/>
  <c r="D89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K2" i="6" l="1"/>
  <c r="F6" i="6" l="1"/>
  <c r="A1" i="22"/>
  <c r="A1" i="24"/>
  <c r="A1" i="15"/>
  <c r="A1" i="4"/>
  <c r="B3" i="7" l="1"/>
  <c r="G11" i="23" l="1"/>
  <c r="F11" i="23"/>
  <c r="E11" i="23"/>
  <c r="G8" i="23"/>
  <c r="G18" i="23" s="1"/>
  <c r="F8" i="23"/>
  <c r="E8" i="23"/>
  <c r="F8" i="22"/>
  <c r="F9" i="22" s="1"/>
  <c r="E8" i="22"/>
  <c r="E9" i="22" s="1"/>
  <c r="D8" i="22"/>
  <c r="D9" i="22" s="1"/>
  <c r="P4" i="15"/>
  <c r="D19" i="7"/>
  <c r="E19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K5" i="2" s="1"/>
  <c r="F18" i="23" l="1"/>
  <c r="E18" i="23"/>
  <c r="C19" i="7"/>
  <c r="B20" i="7"/>
  <c r="B19" i="7" s="1"/>
  <c r="B14" i="7"/>
  <c r="B11" i="7"/>
  <c r="B10" i="7"/>
  <c r="B9" i="7"/>
  <c r="B15" i="7"/>
  <c r="B16" i="7"/>
  <c r="B18" i="7"/>
  <c r="B12" i="7"/>
  <c r="E7" i="7"/>
  <c r="E6" i="7" s="1"/>
  <c r="C7" i="7"/>
  <c r="D7" i="7"/>
  <c r="D6" i="7" s="1"/>
  <c r="A2" i="23"/>
  <c r="A2" i="24"/>
  <c r="I3" i="6"/>
  <c r="A2" i="7"/>
  <c r="A2" i="4"/>
  <c r="A2" i="22"/>
  <c r="B7" i="7" l="1"/>
  <c r="B6" i="7" s="1"/>
  <c r="C6" i="7"/>
  <c r="O3" i="6"/>
  <c r="H28" i="17" l="1"/>
  <c r="H31" i="17"/>
  <c r="H29" i="17"/>
  <c r="J31" i="17" l="1"/>
  <c r="J28" i="17"/>
  <c r="H32" i="17"/>
  <c r="H30" i="17"/>
  <c r="J30" i="17" s="1"/>
  <c r="H27" i="17"/>
  <c r="H22" i="17"/>
  <c r="H21" i="17"/>
  <c r="H20" i="17"/>
  <c r="H19" i="17"/>
  <c r="H24" i="17"/>
  <c r="H23" i="17"/>
  <c r="H9" i="17"/>
  <c r="H7" i="17"/>
  <c r="H12" i="17"/>
  <c r="H10" i="17"/>
  <c r="H14" i="17"/>
  <c r="H13" i="17"/>
  <c r="H16" i="17"/>
  <c r="H15" i="17"/>
  <c r="H6" i="17"/>
  <c r="H5" i="17"/>
  <c r="J5" i="17" s="1"/>
  <c r="H4" i="17"/>
  <c r="I34" i="17" l="1"/>
  <c r="I33" i="17"/>
  <c r="I15" i="17"/>
  <c r="I20" i="17"/>
  <c r="I16" i="17"/>
  <c r="I24" i="17"/>
  <c r="I22" i="17"/>
  <c r="J10" i="17"/>
  <c r="J23" i="17"/>
  <c r="J13" i="17"/>
  <c r="J19" i="17"/>
  <c r="J27" i="17"/>
  <c r="J15" i="17"/>
  <c r="J21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L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9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00" authorId="0" shapeId="0" xr:uid="{7901B76E-66A2-48FB-BE82-C9130C7BED3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3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0AA86F78-B6F7-45F0-BE72-3440F0C7CADF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9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1" authorId="0" shapeId="0" xr:uid="{71CEDF93-4200-4028-9681-DBB06B4C0BB6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2" authorId="0" shapeId="0" xr:uid="{AE458E51-C7CD-4047-BE88-1B2A5D25F769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5" authorId="0" shapeId="0" xr:uid="{5286C166-EBE4-41DC-AB3B-CC92E91AA06B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<sst xmlns="http://schemas.openxmlformats.org/spreadsheetml/2006/main" count="788" uniqueCount="311">
  <si>
    <t>計畫
編號</t>
  </si>
  <si>
    <t>申請單位</t>
  </si>
  <si>
    <t>衛生福利部-核准獎助經費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</si>
  <si>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</si>
  <si>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</si>
  <si>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</si>
  <si>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</si>
  <si>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</si>
  <si>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</si>
  <si>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</si>
  <si>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</si>
  <si>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</si>
  <si>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</si>
  <si>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</si>
  <si>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</si>
  <si>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</si>
  <si>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</si>
  <si>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</si>
  <si>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</si>
  <si>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</si>
  <si>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</si>
  <si>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</si>
  <si>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</si>
  <si>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</si>
  <si>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</si>
  <si>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</si>
  <si>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</si>
  <si>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</si>
  <si>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</si>
  <si>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</si>
  <si>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</si>
  <si>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</si>
  <si>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</si>
  <si>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</si>
  <si>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</si>
  <si>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</si>
  <si>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</si>
  <si>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</si>
  <si>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</si>
  <si>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</si>
  <si>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</si>
  <si>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</si>
  <si>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</si>
  <si>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</si>
  <si>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</si>
  <si>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</si>
  <si>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</si>
  <si>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</si>
  <si>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</si>
  <si>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</si>
  <si>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</si>
  <si>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</si>
  <si>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</si>
  <si>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</si>
  <si>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</si>
  <si>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</si>
  <si>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</si>
  <si>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</si>
  <si>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</si>
  <si>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縣府補助</t>
    <phoneticPr fontId="18" type="noConversion"/>
  </si>
  <si>
    <t>本會自籌</t>
  </si>
  <si>
    <t>一年</t>
  </si>
  <si>
    <t>分攤比例</t>
  </si>
  <si>
    <t>100%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</si>
  <si>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</si>
  <si>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</si>
  <si>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</si>
  <si>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</si>
  <si>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</si>
  <si>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</si>
  <si>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</si>
  <si>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</si>
  <si>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</si>
  <si>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</si>
  <si>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</si>
  <si>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</si>
  <si>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</si>
  <si>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</si>
  <si>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</si>
  <si>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</si>
  <si>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</si>
  <si>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</si>
  <si>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</si>
  <si>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</si>
  <si>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</si>
  <si>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</si>
  <si>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</si>
  <si>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</si>
  <si>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</si>
  <si>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</si>
  <si>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</si>
  <si>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</si>
  <si>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</si>
  <si>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</si>
  <si>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</si>
  <si>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</si>
  <si>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</si>
  <si>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</si>
  <si>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</si>
  <si>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</si>
  <si>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</si>
  <si>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</si>
  <si>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</si>
  <si>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縣補</t>
  </si>
  <si>
    <t>金　　　額（新臺幣元）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</si>
  <si>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</si>
  <si>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</si>
  <si>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</si>
  <si>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</si>
  <si>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</si>
  <si>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</si>
  <si>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</si>
  <si>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</si>
  <si>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</si>
  <si>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</si>
  <si>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</si>
  <si>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</si>
  <si>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</si>
  <si>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</si>
  <si>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</si>
  <si>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</si>
  <si>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</si>
  <si>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</si>
  <si>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</si>
  <si>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</si>
  <si>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</si>
  <si>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</si>
  <si>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</si>
  <si>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</si>
  <si>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</si>
  <si>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</si>
  <si>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</si>
  <si>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</si>
  <si>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</si>
  <si>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</si>
  <si>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</si>
  <si>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</si>
  <si>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</si>
  <si>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</si>
  <si>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</si>
  <si>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</si>
  <si>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據點</t>
    <phoneticPr fontId="1" type="noConversion"/>
  </si>
  <si>
    <t>OOO社區發展協會</t>
    <phoneticPr fontId="1" type="noConversion"/>
  </si>
  <si>
    <t>朝陽站/2C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</si>
  <si>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</si>
  <si>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</si>
  <si>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</si>
  <si>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</si>
  <si>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</si>
  <si>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</si>
  <si>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</si>
  <si>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</si>
  <si>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</si>
  <si>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</si>
  <si>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</si>
  <si>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</si>
  <si>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</si>
  <si>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</si>
  <si>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</si>
  <si>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</si>
  <si>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</si>
  <si>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</si>
  <si>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</si>
  <si>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</si>
  <si>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</si>
  <si>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</si>
  <si>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</si>
  <si>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</si>
  <si>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</si>
  <si>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</si>
  <si>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</si>
  <si>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</si>
  <si>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</si>
  <si>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受補助單位:
(含分站)</t>
    <phoneticPr fontId="1" type="noConversion"/>
  </si>
  <si>
    <t>縣外專案講師旅運費</t>
    <phoneticPr fontId="1" type="noConversion"/>
  </si>
  <si>
    <t>業務費</t>
  </si>
  <si>
    <t>業務費</t>
    <phoneticPr fontId="1" type="noConversion"/>
  </si>
  <si>
    <t>專職人員服務費</t>
  </si>
  <si>
    <t>雇主應付擔勞健保費</t>
  </si>
  <si>
    <t>物品費用</t>
  </si>
  <si>
    <t>物品費用</t>
    <phoneticPr fontId="1" type="noConversion"/>
  </si>
  <si>
    <t>設施設備</t>
  </si>
  <si>
    <t>設施設備</t>
    <phoneticPr fontId="1" type="noConversion"/>
  </si>
  <si>
    <t>創新方案
費用</t>
  </si>
  <si>
    <t>創新方案
費用</t>
    <phoneticPr fontId="1" type="noConversion"/>
  </si>
  <si>
    <t>朝陽站獎助費</t>
  </si>
  <si>
    <t>朝陽站獎助費</t>
    <phoneticPr fontId="1" type="noConversion"/>
  </si>
  <si>
    <t>誤餐加值費</t>
  </si>
  <si>
    <t>服務鐘點費</t>
  </si>
  <si>
    <t>縣外專案講師
旅運費</t>
  </si>
  <si>
    <t>縣外專案講師
旅運費</t>
    <phoneticPr fontId="1" type="noConversion"/>
  </si>
  <si>
    <t>續案型
擴點
加值費</t>
    <phoneticPr fontId="1" type="noConversion"/>
  </si>
  <si>
    <t>巷弄長照站加值費</t>
  </si>
  <si>
    <t>預防及延緩失能照護方案費</t>
  </si>
  <si>
    <t>續案型
擴點加值費</t>
    <phoneticPr fontId="1" type="noConversion"/>
  </si>
  <si>
    <t>預防及延緩失能照護方案費</t>
    <phoneticPr fontId="1" type="noConversion"/>
  </si>
  <si>
    <t>預防及延緩失能照護方案費/創新方案費用</t>
    <phoneticPr fontId="1" type="noConversion"/>
  </si>
  <si>
    <t>巷弄長照站加值費</t>
    <phoneticPr fontId="1" type="noConversion"/>
  </si>
  <si>
    <t>巷弄長照站加值費/朝陽站獎助費</t>
    <phoneticPr fontId="1" type="noConversion"/>
  </si>
  <si>
    <t>業務費小計</t>
    <phoneticPr fontId="1" type="noConversion"/>
  </si>
  <si>
    <t>雇主應負擔之勞健保等相關費用小計</t>
    <phoneticPr fontId="1" type="noConversion"/>
  </si>
  <si>
    <t>一期
參考經費</t>
    <phoneticPr fontId="1" type="noConversion"/>
  </si>
  <si>
    <t>巷弄長照站加值費/朝陽站獎助費小計</t>
    <phoneticPr fontId="1" type="noConversion"/>
  </si>
  <si>
    <t>預防及延緩失能照護方案費/創新方案費用小計</t>
    <phoneticPr fontId="1" type="noConversion"/>
  </si>
  <si>
    <t>預防及延緩失能照護方案費
/創新方案費用小計</t>
    <phoneticPr fontId="1" type="noConversion"/>
  </si>
  <si>
    <t>巷弄長照站加值費
/朝陽站獎助費小計</t>
    <phoneticPr fontId="1" type="noConversion"/>
  </si>
  <si>
    <t>專職人員服務費小計</t>
    <phoneticPr fontId="1" type="noConversion"/>
  </si>
  <si>
    <t>雇主應負擔之勞健保等相關費用
小計</t>
    <phoneticPr fontId="1" type="noConversion"/>
  </si>
  <si>
    <t>誤餐加值費小計</t>
    <phoneticPr fontId="1" type="noConversion"/>
  </si>
  <si>
    <t>縣外專案講師旅運費小計</t>
    <phoneticPr fontId="1" type="noConversion"/>
  </si>
  <si>
    <t>續案型擴點加值費小計</t>
    <phoneticPr fontId="1" type="noConversion"/>
  </si>
  <si>
    <t>設施設備-物品小計</t>
    <phoneticPr fontId="1" type="noConversion"/>
  </si>
  <si>
    <t>設施設備-財產小計</t>
    <phoneticPr fontId="1" type="noConversion"/>
  </si>
  <si>
    <t>服務鐘點費小計</t>
    <phoneticPr fontId="1" type="noConversion"/>
  </si>
  <si>
    <t>巷弄長照站加值費
/朝陽站獎助費</t>
    <phoneticPr fontId="1" type="noConversion"/>
  </si>
  <si>
    <t>預防及延緩失能照護方案費
/創新方案費用</t>
    <phoneticPr fontId="1" type="noConversion"/>
  </si>
  <si>
    <t>雇主應負擔勞健保等相關費用</t>
    <phoneticPr fontId="1" type="noConversion"/>
  </si>
  <si>
    <t>續案型
擴點加值費</t>
    <phoneticPr fontId="1" type="noConversion"/>
  </si>
  <si>
    <t>設施設備-物品</t>
    <phoneticPr fontId="1" type="noConversion"/>
  </si>
  <si>
    <t>設施設備-財產</t>
    <phoneticPr fontId="1" type="noConversion"/>
  </si>
  <si>
    <t>專職人員服務費</t>
    <phoneticPr fontId="1" type="noConversion"/>
  </si>
  <si>
    <t>巷弄長照站加值費/朝陽站獎助費</t>
    <phoneticPr fontId="1" type="noConversion"/>
  </si>
  <si>
    <t>雇主應負擔勞健保相關費用</t>
    <phoneticPr fontId="1" type="noConversion"/>
  </si>
  <si>
    <t>購買金額</t>
    <phoneticPr fontId="1" type="noConversion"/>
  </si>
  <si>
    <t>購買項目</t>
    <phoneticPr fontId="1" type="noConversion"/>
  </si>
  <si>
    <t>設施設備-財產</t>
    <phoneticPr fontId="1" type="noConversion"/>
  </si>
  <si>
    <t>設施設備-物品</t>
    <phoneticPr fontId="1" type="noConversion"/>
  </si>
  <si>
    <t>設備經費來源</t>
    <phoneticPr fontId="1" type="noConversion"/>
  </si>
  <si>
    <t>設備
經費來源</t>
    <phoneticPr fontId="1" type="noConversion"/>
  </si>
  <si>
    <t>布建社區照顧關懷據點及巷弄長照站計畫</t>
    <phoneticPr fontId="1" type="noConversion"/>
  </si>
  <si>
    <t>類型</t>
    <phoneticPr fontId="1" type="noConversion"/>
  </si>
  <si>
    <t>預期人數</t>
    <phoneticPr fontId="1" type="noConversion"/>
  </si>
  <si>
    <t>(</t>
    <phoneticPr fontId="1" type="noConversion"/>
  </si>
  <si>
    <t>)</t>
    <phoneticPr fontId="1" type="noConversion"/>
  </si>
  <si>
    <t>人</t>
    <phoneticPr fontId="1" type="noConversion"/>
  </si>
  <si>
    <t>中央+縣補-合計</t>
    <phoneticPr fontId="1" type="noConversion"/>
  </si>
  <si>
    <t>自籌-合計</t>
    <phoneticPr fontId="1" type="noConversion"/>
  </si>
  <si>
    <t>115</t>
    <phoneticPr fontId="1" type="noConversion"/>
  </si>
  <si>
    <t>3</t>
    <phoneticPr fontId="1" type="noConversion"/>
  </si>
  <si>
    <t>一</t>
    <phoneticPr fontId="1" type="noConversion"/>
  </si>
  <si>
    <t>1</t>
    <phoneticPr fontId="1" type="noConversion"/>
  </si>
  <si>
    <t>16~20人</t>
    <phoneticPr fontId="1" type="noConversion"/>
  </si>
  <si>
    <t>21~35人</t>
    <phoneticPr fontId="1" type="noConversion"/>
  </si>
  <si>
    <t>36人以上</t>
    <phoneticPr fontId="1" type="noConversion"/>
  </si>
  <si>
    <t>50人以上</t>
    <phoneticPr fontId="1" type="noConversion"/>
  </si>
  <si>
    <t>志工相關費用-保險費</t>
  </si>
  <si>
    <t>志工相關費用-誤餐費(限外勤服務)</t>
  </si>
  <si>
    <t>志工相關費用-交通費(限外勤服務)</t>
  </si>
  <si>
    <t>志工相關費用-背心（服）費</t>
  </si>
  <si>
    <t>花蓮縣花蓮市民運社區發展協會</t>
  </si>
  <si>
    <t>花蓮縣花蓮市民生社區發展協會</t>
  </si>
  <si>
    <t>花蓮縣花蓮市碧雲莊社區發展協會</t>
  </si>
  <si>
    <t>社團法人花蓮縣家庭照顧者關懷協會-干城</t>
  </si>
  <si>
    <t>花蓮縣花蓮市主農社區發展協會</t>
  </si>
  <si>
    <t>社團法人優格社會福利服務學會</t>
  </si>
  <si>
    <t>花蓮縣光復鄉大進社區發展協會</t>
  </si>
  <si>
    <t>花蓮縣卓溪鄉卓溪社區發展協會</t>
  </si>
  <si>
    <t>社團法人牛犁社區交流協會</t>
  </si>
  <si>
    <t>花蓮縣真誠社區發展協會</t>
  </si>
  <si>
    <t>花蓮縣光復鄉烏卡蓋部落生態文化產業發展協會</t>
  </si>
  <si>
    <t>社團法人花蓮縣光復鄉老人會</t>
  </si>
  <si>
    <t>花蓮縣後山人文發展協會</t>
  </si>
  <si>
    <t>中華宜家長期照護關懷協會</t>
  </si>
  <si>
    <t>花蓮縣鄉村社區大學發展協會-北林三村</t>
  </si>
  <si>
    <t>財團法人基督教芥菜種會-新城</t>
  </si>
  <si>
    <t>花蓮縣新城鄉樹林腳社區發展協會</t>
  </si>
  <si>
    <t>社團法人花蓮縣老人暨家庭關懷協會-主權</t>
  </si>
  <si>
    <t>花蓮縣瑞穗鄉富源社區發展協會</t>
  </si>
  <si>
    <t>財團法人一粒麥子社會福利慈善事業基金會-馬太鞍</t>
  </si>
  <si>
    <t>財團法人一粒麥子社會福利慈善事業基金會-樹湖</t>
  </si>
  <si>
    <t>財團法人一粒麥子社會福利慈善事業基金會-鳳中</t>
  </si>
  <si>
    <t>花蓮縣吉安鄉光華社區發展協會</t>
  </si>
  <si>
    <t>花蓮縣牛根草發展促進會-南平</t>
  </si>
  <si>
    <t>社團法人花蓮縣老人暨家庭關懷協會-南華</t>
  </si>
  <si>
    <t>花蓮縣秀林鄉崇德長青老人會</t>
  </si>
  <si>
    <t>布建社區照顧關懷據點及巷弄長照站計畫</t>
  </si>
  <si>
    <t>據點加值費</t>
    <phoneticPr fontId="1" type="noConversion"/>
  </si>
  <si>
    <t>據點加值費小計</t>
    <phoneticPr fontId="1" type="noConversion"/>
  </si>
  <si>
    <t>據點加值費</t>
    <phoneticPr fontId="1" type="noConversion"/>
  </si>
  <si>
    <t>10C</t>
    <phoneticPr fontId="1" type="noConversion"/>
  </si>
  <si>
    <t>未申請</t>
    <phoneticPr fontId="1" type="noConversion"/>
  </si>
  <si>
    <t>中央</t>
    <phoneticPr fontId="1" type="noConversion"/>
  </si>
  <si>
    <t>115P000419</t>
  </si>
  <si>
    <t>115P000386</t>
  </si>
  <si>
    <t>115P000783</t>
  </si>
  <si>
    <t>115P000409</t>
  </si>
  <si>
    <t>115P000150</t>
  </si>
  <si>
    <t>115P001030</t>
  </si>
  <si>
    <t>115P001105</t>
  </si>
  <si>
    <t>115P001226</t>
  </si>
  <si>
    <t>115P000310</t>
  </si>
  <si>
    <t>115P001517</t>
  </si>
  <si>
    <t>115P001734</t>
  </si>
  <si>
    <t>115P001338</t>
  </si>
  <si>
    <t>115P000307</t>
  </si>
  <si>
    <t>115P000179</t>
  </si>
  <si>
    <t>115P001522</t>
  </si>
  <si>
    <t>115P000813</t>
  </si>
  <si>
    <t>115P001080</t>
  </si>
  <si>
    <t>115P000169</t>
  </si>
  <si>
    <t>115P001778</t>
  </si>
  <si>
    <t>115P000559</t>
  </si>
  <si>
    <t>115P000549</t>
  </si>
  <si>
    <t>115P000551</t>
  </si>
  <si>
    <t>115P000784</t>
  </si>
  <si>
    <t>115P001821</t>
  </si>
  <si>
    <t>115P000152</t>
  </si>
  <si>
    <t>朝陽站/4C</t>
    <phoneticPr fontId="1" type="noConversion"/>
  </si>
  <si>
    <t>朝陽站/6C</t>
    <phoneticPr fontId="1" type="noConversion"/>
  </si>
  <si>
    <t>115P123456</t>
    <phoneticPr fontId="1" type="noConversion"/>
  </si>
  <si>
    <t>115P987654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</si>
</sst>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8"/>
      </right>
      <top/>
      <bottom/>
      <diagonal style="thin">
        <color indexed="8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8"/>
      </top>
      <bottom/>
      <diagonal style="thin">
        <color indexed="8"/>
      </diagonal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9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4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11" fillId="0" borderId="25" xfId="3" applyFont="1" applyBorder="1" applyAlignmen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3" fontId="10" fillId="0" borderId="4" xfId="2" applyNumberFormat="1" applyFont="1" applyBorder="1" applyAlignment="1" applyProtection="1">
      <alignment horizontal="left" vertical="center" wrapText="1"/>
    </xf>
    <xf numFmtId="177" fontId="11" fillId="3" borderId="15" xfId="0" applyNumberFormat="1" applyFont="1" applyFill="1" applyBorder="1" applyAlignment="1" applyProtection="1">
      <alignment horizontal="center" vertical="center" shrinkToFit="1"/>
    </xf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3" fontId="11" fillId="0" borderId="19" xfId="0" applyNumberFormat="1" applyFont="1" applyBorder="1">
      <alignment vertical="center"/>
    </xf>
    <xf numFmtId="0" fontId="26" fillId="10" borderId="3" xfId="0" applyFont="1" applyFill="1" applyBorder="1" applyAlignment="1">
      <alignment vertical="center" wrapText="1"/>
    </xf>
    <xf numFmtId="49" fontId="7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4" xfId="2" applyNumberFormat="1" applyFont="1" applyFill="1" applyBorder="1" applyAlignment="1" applyProtection="1">
      <alignment horizontal="center" vertical="center" wrapText="1"/>
    </xf>
    <xf numFmtId="3" fontId="23" fillId="10" borderId="4" xfId="2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3" xfId="0" applyNumberFormat="1" applyFont="1" applyFill="1" applyBorder="1" applyAlignment="1" applyProtection="1">
      <alignment vertical="center" wrapText="1"/>
    </xf>
    <xf numFmtId="176" fontId="26" fillId="10" borderId="3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45" xfId="0" applyFont="1" applyBorder="1" applyAlignment="1" applyProtection="1">
      <alignment horizontal="right" vertical="center"/>
    </xf>
    <xf numFmtId="0" fontId="19" fillId="7" borderId="41" xfId="0" applyFont="1" applyFill="1" applyBorder="1" applyAlignment="1" applyProtection="1">
      <alignment horizontal="center" vertical="center"/>
    </xf>
    <xf numFmtId="0" fontId="3" fillId="0" borderId="3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1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1" fillId="0" borderId="10" xfId="0" applyFont="1" applyFill="1" applyBorder="1" applyProtection="1">
      <alignment vertical="center"/>
    </xf>
    <xf numFmtId="0" fontId="11" fillId="0" borderId="12" xfId="0" applyFont="1" applyFill="1" applyBorder="1" applyProtection="1">
      <alignment vertical="center"/>
    </xf>
    <xf numFmtId="0" fontId="11" fillId="2" borderId="43" xfId="0" applyFont="1" applyFill="1" applyBorder="1" applyAlignment="1" applyProtection="1">
      <alignment horizontal="center" vertical="center"/>
    </xf>
    <xf numFmtId="3" fontId="11" fillId="14" borderId="44" xfId="0" applyNumberFormat="1" applyFont="1" applyFill="1" applyBorder="1" applyAlignment="1" applyProtection="1">
      <alignment vertical="center" shrinkToFit="1"/>
    </xf>
    <xf numFmtId="0" fontId="11" fillId="0" borderId="39" xfId="0" applyFont="1" applyFill="1" applyBorder="1" applyProtection="1">
      <alignment vertical="center"/>
    </xf>
    <xf numFmtId="3" fontId="11" fillId="14" borderId="40" xfId="0" applyNumberFormat="1" applyFont="1" applyFill="1" applyBorder="1" applyAlignment="1" applyProtection="1">
      <alignment vertical="center" shrinkToFit="1"/>
    </xf>
    <xf numFmtId="0" fontId="11" fillId="2" borderId="14" xfId="0" applyFont="1" applyFill="1" applyBorder="1" applyAlignment="1" applyProtection="1">
      <alignment horizontal="center" vertical="center" wrapText="1"/>
    </xf>
    <xf numFmtId="3" fontId="11" fillId="2" borderId="40" xfId="0" applyNumberFormat="1" applyFont="1" applyFill="1" applyBorder="1" applyAlignment="1" applyProtection="1">
      <alignment vertical="center" shrinkToFit="1"/>
    </xf>
    <xf numFmtId="0" fontId="11" fillId="3" borderId="14" xfId="0" applyFont="1" applyFill="1" applyBorder="1" applyAlignment="1" applyProtection="1">
      <alignment horizontal="center" vertical="center"/>
    </xf>
    <xf numFmtId="0" fontId="20" fillId="12" borderId="14" xfId="0" applyFont="1" applyFill="1" applyBorder="1" applyAlignment="1" applyProtection="1">
      <alignment horizontal="center" vertical="center"/>
    </xf>
    <xf numFmtId="49" fontId="7" fillId="5" borderId="9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4" xfId="0" applyNumberFormat="1" applyFont="1" applyFill="1" applyBorder="1" applyAlignment="1" applyProtection="1">
      <alignment vertical="center" shrinkToFit="1"/>
      <protection locked="0"/>
    </xf>
    <xf numFmtId="3" fontId="11" fillId="5" borderId="13" xfId="0" applyNumberFormat="1" applyFont="1" applyFill="1" applyBorder="1" applyAlignment="1" applyProtection="1">
      <alignment vertical="center" shrinkToFit="1"/>
      <protection locked="0"/>
    </xf>
    <xf numFmtId="182" fontId="11" fillId="6" borderId="15" xfId="0" applyNumberFormat="1" applyFont="1" applyFill="1" applyBorder="1" applyAlignment="1" applyProtection="1">
      <alignment vertical="center" shrinkToFit="1"/>
      <protection locked="0"/>
    </xf>
    <xf numFmtId="3" fontId="11" fillId="5" borderId="11" xfId="0" applyNumberFormat="1" applyFont="1" applyFill="1" applyBorder="1" applyAlignment="1" applyProtection="1">
      <alignment vertical="center" shrinkToFit="1"/>
      <protection locked="0"/>
    </xf>
    <xf numFmtId="3" fontId="11" fillId="5" borderId="9" xfId="0" applyNumberFormat="1" applyFont="1" applyFill="1" applyBorder="1" applyAlignment="1" applyProtection="1">
      <alignment vertical="center" shrinkToFit="1"/>
      <protection locked="0"/>
    </xf>
    <xf numFmtId="0" fontId="10" fillId="6" borderId="4" xfId="1" applyFont="1" applyFill="1" applyBorder="1" applyAlignment="1" applyProtection="1">
      <alignment horizontal="center" vertical="center" wrapText="1"/>
      <protection locked="0"/>
    </xf>
    <xf numFmtId="3" fontId="10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5" borderId="4" xfId="2" applyFont="1" applyFill="1" applyBorder="1" applyAlignment="1" applyProtection="1">
      <alignment horizontal="center" vertical="center" wrapText="1"/>
      <protection locked="0"/>
    </xf>
    <xf numFmtId="0" fontId="11" fillId="0" borderId="56" xfId="0" applyFont="1" applyBorder="1">
      <alignment vertical="center"/>
    </xf>
    <xf numFmtId="176" fontId="11" fillId="5" borderId="19" xfId="0" applyNumberFormat="1" applyFont="1" applyFill="1" applyBorder="1" applyProtection="1">
      <alignment vertical="center"/>
      <protection locked="0"/>
    </xf>
    <xf numFmtId="176" fontId="11" fillId="0" borderId="19" xfId="0" applyNumberFormat="1" applyFont="1" applyBorder="1">
      <alignment vertical="center"/>
    </xf>
    <xf numFmtId="176" fontId="11" fillId="0" borderId="20" xfId="0" applyNumberFormat="1" applyFont="1" applyBorder="1">
      <alignment vertical="center"/>
    </xf>
    <xf numFmtId="176" fontId="11" fillId="5" borderId="20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38" xfId="4" applyNumberFormat="1" applyFont="1" applyBorder="1" applyAlignment="1">
      <alignment horizontal="center" vertical="center"/>
    </xf>
    <xf numFmtId="184" fontId="11" fillId="0" borderId="49" xfId="4" applyNumberFormat="1" applyFont="1" applyBorder="1" applyAlignment="1">
      <alignment horizontal="center" vertical="center"/>
    </xf>
    <xf numFmtId="184" fontId="11" fillId="0" borderId="59" xfId="4" applyNumberFormat="1" applyFont="1" applyBorder="1" applyAlignment="1">
      <alignment horizontal="center" vertical="center"/>
    </xf>
    <xf numFmtId="184" fontId="11" fillId="0" borderId="35" xfId="4" applyNumberFormat="1" applyFont="1" applyBorder="1" applyAlignment="1">
      <alignment horizontal="center" vertical="center"/>
    </xf>
    <xf numFmtId="184" fontId="11" fillId="0" borderId="20" xfId="4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31" fillId="10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176" fontId="31" fillId="10" borderId="3" xfId="0" applyNumberFormat="1" applyFont="1" applyFill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4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3" xfId="0" applyNumberFormat="1" applyFont="1" applyFill="1" applyBorder="1" applyAlignment="1">
      <alignment horizontal="center" vertical="center"/>
    </xf>
    <xf numFmtId="176" fontId="19" fillId="10" borderId="3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186" fontId="30" fillId="7" borderId="3" xfId="0" applyNumberFormat="1" applyFont="1" applyFill="1" applyBorder="1" applyAlignment="1">
      <alignment horizontal="center" vertical="center"/>
    </xf>
    <xf numFmtId="176" fontId="19" fillId="7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186" fontId="36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176" fontId="19" fillId="17" borderId="3" xfId="0" applyNumberFormat="1" applyFont="1" applyFill="1" applyBorder="1" applyAlignment="1">
      <alignment horizontal="center" vertical="center"/>
    </xf>
    <xf numFmtId="186" fontId="30" fillId="17" borderId="3" xfId="0" applyNumberFormat="1" applyFont="1" applyFill="1" applyBorder="1" applyAlignment="1">
      <alignment horizontal="center" vertical="center"/>
    </xf>
    <xf numFmtId="176" fontId="11" fillId="0" borderId="61" xfId="0" applyNumberFormat="1" applyFont="1" applyBorder="1" applyAlignment="1" applyProtection="1">
      <alignment horizontal="center" vertical="center"/>
    </xf>
    <xf numFmtId="185" fontId="11" fillId="0" borderId="61" xfId="5" applyNumberFormat="1" applyFont="1" applyBorder="1" applyAlignment="1" applyProtection="1">
      <alignment horizontal="center" vertical="center"/>
    </xf>
    <xf numFmtId="176" fontId="11" fillId="5" borderId="36" xfId="0" applyNumberFormat="1" applyFont="1" applyFill="1" applyBorder="1" applyProtection="1">
      <alignment vertical="center"/>
      <protection locked="0"/>
    </xf>
    <xf numFmtId="176" fontId="11" fillId="0" borderId="36" xfId="0" applyNumberFormat="1" applyFont="1" applyBorder="1">
      <alignment vertical="center"/>
    </xf>
    <xf numFmtId="184" fontId="11" fillId="0" borderId="36" xfId="4" applyNumberFormat="1" applyFont="1" applyBorder="1" applyAlignment="1">
      <alignment horizontal="center" vertical="center"/>
    </xf>
    <xf numFmtId="0" fontId="22" fillId="8" borderId="4" xfId="2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9" fillId="7" borderId="51" xfId="0" applyFont="1" applyFill="1" applyBorder="1" applyAlignment="1" applyProtection="1">
      <alignment horizontal="center" vertical="center" wrapText="1"/>
    </xf>
    <xf numFmtId="3" fontId="11" fillId="5" borderId="68" xfId="0" applyNumberFormat="1" applyFont="1" applyFill="1" applyBorder="1" applyAlignment="1" applyProtection="1">
      <alignment vertical="center" shrinkToFit="1"/>
      <protection locked="0"/>
    </xf>
    <xf numFmtId="3" fontId="11" fillId="5" borderId="70" xfId="0" applyNumberFormat="1" applyFont="1" applyFill="1" applyBorder="1" applyAlignment="1" applyProtection="1">
      <alignment vertical="center" shrinkToFit="1"/>
      <protection locked="0"/>
    </xf>
    <xf numFmtId="0" fontId="19" fillId="7" borderId="71" xfId="0" applyFont="1" applyFill="1" applyBorder="1" applyAlignment="1" applyProtection="1">
      <alignment horizontal="center" vertical="center"/>
    </xf>
    <xf numFmtId="3" fontId="11" fillId="13" borderId="72" xfId="0" applyNumberFormat="1" applyFont="1" applyFill="1" applyBorder="1" applyAlignment="1" applyProtection="1">
      <alignment vertical="center" shrinkToFit="1"/>
    </xf>
    <xf numFmtId="3" fontId="11" fillId="14" borderId="73" xfId="0" applyNumberFormat="1" applyFont="1" applyFill="1" applyBorder="1" applyAlignment="1" applyProtection="1">
      <alignment vertical="center" shrinkToFit="1"/>
    </xf>
    <xf numFmtId="3" fontId="11" fillId="13" borderId="5" xfId="0" applyNumberFormat="1" applyFont="1" applyFill="1" applyBorder="1" applyAlignment="1" applyProtection="1">
      <alignment vertical="center" shrinkToFit="1"/>
    </xf>
    <xf numFmtId="3" fontId="11" fillId="13" borderId="74" xfId="0" applyNumberFormat="1" applyFont="1" applyFill="1" applyBorder="1" applyAlignment="1" applyProtection="1">
      <alignment vertical="center" shrinkToFit="1"/>
    </xf>
    <xf numFmtId="49" fontId="11" fillId="5" borderId="8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1" xfId="0" applyNumberFormat="1" applyFont="1" applyFill="1" applyBorder="1" applyAlignment="1" applyProtection="1">
      <alignment vertical="center" shrinkToFit="1"/>
      <protection locked="0"/>
    </xf>
    <xf numFmtId="49" fontId="11" fillId="5" borderId="8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3" xfId="0" applyNumberFormat="1" applyFont="1" applyFill="1" applyBorder="1" applyAlignment="1" applyProtection="1">
      <alignment vertical="center" shrinkToFit="1"/>
      <protection locked="0"/>
    </xf>
    <xf numFmtId="49" fontId="11" fillId="5" borderId="8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6" xfId="0" applyNumberFormat="1" applyFont="1" applyFill="1" applyBorder="1" applyAlignment="1" applyProtection="1">
      <alignment vertical="center" shrinkToFit="1"/>
      <protection locked="0"/>
    </xf>
    <xf numFmtId="49" fontId="11" fillId="5" borderId="87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8" xfId="0" applyNumberFormat="1" applyFont="1" applyFill="1" applyBorder="1" applyAlignment="1" applyProtection="1">
      <alignment vertical="center" shrinkToFit="1"/>
      <protection locked="0"/>
    </xf>
    <xf numFmtId="3" fontId="11" fillId="5" borderId="89" xfId="0" applyNumberFormat="1" applyFont="1" applyFill="1" applyBorder="1" applyAlignment="1" applyProtection="1">
      <alignment vertical="center" shrinkToFit="1"/>
      <protection locked="0"/>
    </xf>
    <xf numFmtId="49" fontId="11" fillId="5" borderId="9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91" xfId="0" applyNumberFormat="1" applyFont="1" applyFill="1" applyBorder="1" applyAlignment="1" applyProtection="1">
      <alignment vertical="center" shrinkToFit="1"/>
      <protection locked="0"/>
    </xf>
    <xf numFmtId="3" fontId="11" fillId="5" borderId="92" xfId="0" applyNumberFormat="1" applyFont="1" applyFill="1" applyBorder="1" applyAlignment="1" applyProtection="1">
      <alignment vertical="center" shrinkToFit="1"/>
      <protection locked="0"/>
    </xf>
    <xf numFmtId="49" fontId="7" fillId="5" borderId="93" xfId="1" applyNumberFormat="1" applyFont="1" applyFill="1" applyBorder="1" applyAlignment="1" applyProtection="1">
      <alignment horizontal="center" vertical="center" shrinkToFit="1"/>
      <protection locked="0"/>
    </xf>
    <xf numFmtId="3" fontId="22" fillId="7" borderId="4" xfId="2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0" fillId="0" borderId="5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" xfId="1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1" fillId="0" borderId="0" xfId="3" applyFont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182" fontId="11" fillId="6" borderId="97" xfId="0" applyNumberFormat="1" applyFont="1" applyFill="1" applyBorder="1" applyAlignment="1" applyProtection="1">
      <alignment vertical="center" shrinkToFit="1"/>
      <protection locked="0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99" xfId="0" applyFont="1" applyFill="1" applyBorder="1" applyAlignment="1" applyProtection="1">
      <alignment horizontal="center" vertical="center" wrapText="1"/>
    </xf>
    <xf numFmtId="0" fontId="11" fillId="2" borderId="50" xfId="0" applyFont="1" applyFill="1" applyBorder="1" applyAlignment="1" applyProtection="1">
      <alignment horizontal="center" vertical="center" wrapText="1"/>
    </xf>
    <xf numFmtId="0" fontId="11" fillId="2" borderId="100" xfId="0" applyFont="1" applyFill="1" applyBorder="1" applyAlignment="1" applyProtection="1">
      <alignment horizontal="center" vertical="center"/>
    </xf>
    <xf numFmtId="182" fontId="11" fillId="6" borderId="101" xfId="0" applyNumberFormat="1" applyFont="1" applyFill="1" applyBorder="1" applyAlignment="1" applyProtection="1">
      <alignment vertical="center" shrinkToFit="1"/>
      <protection locked="0"/>
    </xf>
    <xf numFmtId="182" fontId="11" fillId="6" borderId="102" xfId="0" applyNumberFormat="1" applyFont="1" applyFill="1" applyBorder="1" applyAlignment="1" applyProtection="1">
      <alignment vertical="center" shrinkToFit="1"/>
      <protection locked="0"/>
    </xf>
    <xf numFmtId="182" fontId="11" fillId="16" borderId="103" xfId="0" applyNumberFormat="1" applyFont="1" applyFill="1" applyBorder="1" applyAlignment="1" applyProtection="1">
      <alignment vertical="center" shrinkToFit="1"/>
    </xf>
    <xf numFmtId="182" fontId="11" fillId="6" borderId="104" xfId="0" applyNumberFormat="1" applyFont="1" applyFill="1" applyBorder="1" applyAlignment="1" applyProtection="1">
      <alignment vertical="center" shrinkToFit="1"/>
      <protection locked="0"/>
    </xf>
    <xf numFmtId="182" fontId="11" fillId="16" borderId="105" xfId="0" applyNumberFormat="1" applyFont="1" applyFill="1" applyBorder="1" applyAlignment="1" applyProtection="1">
      <alignment vertical="center" shrinkToFit="1"/>
    </xf>
    <xf numFmtId="0" fontId="19" fillId="7" borderId="106" xfId="0" applyFont="1" applyFill="1" applyBorder="1" applyAlignment="1" applyProtection="1">
      <alignment horizontal="center" vertical="center"/>
    </xf>
    <xf numFmtId="182" fontId="11" fillId="6" borderId="107" xfId="0" applyNumberFormat="1" applyFont="1" applyFill="1" applyBorder="1" applyAlignment="1" applyProtection="1">
      <alignment vertical="center" shrinkToFit="1"/>
      <protection locked="0"/>
    </xf>
    <xf numFmtId="0" fontId="19" fillId="7" borderId="108" xfId="0" applyFont="1" applyFill="1" applyBorder="1" applyAlignment="1" applyProtection="1">
      <alignment horizontal="center" vertical="center"/>
    </xf>
    <xf numFmtId="182" fontId="11" fillId="6" borderId="109" xfId="0" applyNumberFormat="1" applyFont="1" applyFill="1" applyBorder="1" applyAlignment="1" applyProtection="1">
      <alignment vertical="center" shrinkToFit="1"/>
      <protection locked="0"/>
    </xf>
    <xf numFmtId="182" fontId="11" fillId="6" borderId="110" xfId="0" applyNumberFormat="1" applyFont="1" applyFill="1" applyBorder="1" applyAlignment="1" applyProtection="1">
      <alignment vertical="center" shrinkToFit="1"/>
      <protection locked="0"/>
    </xf>
    <xf numFmtId="182" fontId="11" fillId="6" borderId="111" xfId="0" applyNumberFormat="1" applyFont="1" applyFill="1" applyBorder="1" applyAlignment="1" applyProtection="1">
      <alignment vertical="center" shrinkToFit="1"/>
      <protection locked="0"/>
    </xf>
    <xf numFmtId="182" fontId="11" fillId="6" borderId="112" xfId="0" applyNumberFormat="1" applyFont="1" applyFill="1" applyBorder="1" applyAlignment="1" applyProtection="1">
      <alignment vertical="center" shrinkToFit="1"/>
      <protection locked="0"/>
    </xf>
    <xf numFmtId="182" fontId="11" fillId="6" borderId="114" xfId="0" applyNumberFormat="1" applyFont="1" applyFill="1" applyBorder="1" applyAlignment="1" applyProtection="1">
      <alignment vertical="center" shrinkToFit="1"/>
      <protection locked="0"/>
    </xf>
    <xf numFmtId="177" fontId="11" fillId="3" borderId="115" xfId="0" applyNumberFormat="1" applyFont="1" applyFill="1" applyBorder="1" applyAlignment="1" applyProtection="1">
      <alignment horizontal="center" vertical="center" shrinkToFit="1"/>
    </xf>
    <xf numFmtId="182" fontId="11" fillId="6" borderId="118" xfId="0" applyNumberFormat="1" applyFont="1" applyFill="1" applyBorder="1" applyAlignment="1" applyProtection="1">
      <alignment vertical="center" shrinkToFit="1"/>
      <protection locked="0"/>
    </xf>
    <xf numFmtId="182" fontId="11" fillId="6" borderId="119" xfId="0" applyNumberFormat="1" applyFont="1" applyFill="1" applyBorder="1" applyAlignment="1" applyProtection="1">
      <alignment vertical="center" shrinkToFit="1"/>
      <protection locked="0"/>
    </xf>
    <xf numFmtId="182" fontId="11" fillId="6" borderId="120" xfId="0" applyNumberFormat="1" applyFont="1" applyFill="1" applyBorder="1" applyAlignment="1" applyProtection="1">
      <alignment vertical="center" shrinkToFit="1"/>
      <protection locked="0"/>
    </xf>
    <xf numFmtId="182" fontId="11" fillId="16" borderId="60" xfId="0" applyNumberFormat="1" applyFont="1" applyFill="1" applyBorder="1" applyAlignment="1" applyProtection="1">
      <alignment vertical="center" shrinkToFit="1"/>
    </xf>
    <xf numFmtId="182" fontId="11" fillId="16" borderId="121" xfId="0" applyNumberFormat="1" applyFont="1" applyFill="1" applyBorder="1" applyAlignment="1" applyProtection="1">
      <alignment vertical="center" shrinkToFit="1"/>
    </xf>
    <xf numFmtId="182" fontId="11" fillId="6" borderId="122" xfId="0" applyNumberFormat="1" applyFont="1" applyFill="1" applyBorder="1" applyAlignment="1" applyProtection="1">
      <alignment vertical="center" shrinkToFit="1"/>
      <protection locked="0"/>
    </xf>
    <xf numFmtId="3" fontId="11" fillId="14" borderId="117" xfId="0" applyNumberFormat="1" applyFont="1" applyFill="1" applyBorder="1" applyAlignment="1" applyProtection="1">
      <alignment vertical="center" shrinkToFit="1"/>
    </xf>
    <xf numFmtId="0" fontId="11" fillId="0" borderId="0" xfId="3" applyFont="1" applyBorder="1" applyAlignment="1">
      <alignment horizontal="center" vertical="center" wrapText="1"/>
    </xf>
    <xf numFmtId="180" fontId="11" fillId="0" borderId="0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21" fillId="0" borderId="21" xfId="3" applyNumberFormat="1" applyFont="1" applyBorder="1" applyAlignment="1">
      <alignment horizontal="center" vertical="center" wrapText="1"/>
    </xf>
    <xf numFmtId="183" fontId="21" fillId="0" borderId="21" xfId="3" applyNumberFormat="1" applyFont="1" applyBorder="1" applyAlignment="1" applyProtection="1">
      <alignment horizontal="center" vertical="center" wrapText="1"/>
      <protection locked="0"/>
    </xf>
    <xf numFmtId="0" fontId="21" fillId="0" borderId="21" xfId="3" applyFont="1" applyBorder="1" applyAlignment="1">
      <alignment horizontal="center" vertical="center"/>
    </xf>
    <xf numFmtId="9" fontId="11" fillId="0" borderId="21" xfId="3" applyNumberFormat="1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1" fillId="0" borderId="123" xfId="3" applyFont="1" applyBorder="1" applyAlignment="1">
      <alignment horizontal="center" vertical="center" wrapText="1"/>
    </xf>
    <xf numFmtId="0" fontId="11" fillId="0" borderId="31" xfId="3" applyFont="1" applyBorder="1" applyAlignment="1">
      <alignment vertical="center"/>
    </xf>
    <xf numFmtId="183" fontId="11" fillId="0" borderId="0" xfId="3" applyNumberFormat="1" applyFont="1" applyAlignment="1">
      <alignment horizontal="center" vertical="center" wrapText="1"/>
    </xf>
    <xf numFmtId="181" fontId="24" fillId="0" borderId="21" xfId="3" applyNumberFormat="1" applyFont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" fillId="0" borderId="0" xfId="1" applyFont="1" applyAlignment="1" applyProtection="1">
      <alignment horizontal="center" vertical="center"/>
    </xf>
    <xf numFmtId="0" fontId="20" fillId="0" borderId="0" xfId="0" applyFont="1" applyAlignment="1">
      <alignment horizontal="right" vertical="center"/>
    </xf>
    <xf numFmtId="3" fontId="11" fillId="0" borderId="126" xfId="0" applyNumberFormat="1" applyFont="1" applyBorder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3" fontId="11" fillId="0" borderId="127" xfId="0" applyNumberFormat="1" applyFont="1" applyBorder="1">
      <alignment vertical="center"/>
    </xf>
    <xf numFmtId="0" fontId="11" fillId="0" borderId="128" xfId="0" applyFont="1" applyBorder="1">
      <alignment vertical="center"/>
    </xf>
    <xf numFmtId="3" fontId="11" fillId="0" borderId="98" xfId="0" applyNumberFormat="1" applyFont="1" applyBorder="1">
      <alignment vertical="center"/>
    </xf>
    <xf numFmtId="3" fontId="11" fillId="0" borderId="129" xfId="0" applyNumberFormat="1" applyFont="1" applyBorder="1">
      <alignment vertical="center"/>
    </xf>
    <xf numFmtId="184" fontId="11" fillId="0" borderId="130" xfId="4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0" xfId="3" applyFont="1" applyBorder="1" applyAlignment="1">
      <alignment vertical="center"/>
    </xf>
    <xf numFmtId="0" fontId="20" fillId="0" borderId="30" xfId="3" applyFont="1" applyBorder="1" applyAlignment="1">
      <alignment horizontal="right" vertical="center"/>
    </xf>
    <xf numFmtId="0" fontId="20" fillId="0" borderId="31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1" fillId="0" borderId="0" xfId="0" applyFont="1" applyBorder="1">
      <alignment vertical="center"/>
    </xf>
    <xf numFmtId="184" fontId="11" fillId="0" borderId="131" xfId="4" applyNumberFormat="1" applyFont="1" applyBorder="1" applyAlignment="1">
      <alignment horizontal="center" vertical="center"/>
    </xf>
    <xf numFmtId="176" fontId="11" fillId="0" borderId="131" xfId="0" applyNumberFormat="1" applyFont="1" applyBorder="1">
      <alignment vertical="center"/>
    </xf>
    <xf numFmtId="3" fontId="11" fillId="0" borderId="132" xfId="0" applyNumberFormat="1" applyFont="1" applyBorder="1">
      <alignment vertical="center"/>
    </xf>
    <xf numFmtId="176" fontId="11" fillId="0" borderId="136" xfId="0" applyNumberFormat="1" applyFont="1" applyBorder="1">
      <alignment vertical="center"/>
    </xf>
    <xf numFmtId="184" fontId="11" fillId="0" borderId="135" xfId="4" applyNumberFormat="1" applyFont="1" applyBorder="1" applyAlignment="1">
      <alignment horizontal="center" vertical="center"/>
    </xf>
    <xf numFmtId="0" fontId="11" fillId="0" borderId="137" xfId="0" applyFont="1" applyBorder="1">
      <alignment vertical="center"/>
    </xf>
    <xf numFmtId="176" fontId="11" fillId="0" borderId="135" xfId="0" applyNumberFormat="1" applyFont="1" applyBorder="1">
      <alignment vertical="center"/>
    </xf>
    <xf numFmtId="183" fontId="11" fillId="0" borderId="21" xfId="3" applyNumberFormat="1" applyFont="1" applyBorder="1" applyAlignment="1" applyProtection="1">
      <alignment horizontal="center" vertical="center" wrapText="1"/>
      <protection locked="0"/>
    </xf>
    <xf numFmtId="183" fontId="37" fillId="0" borderId="21" xfId="3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180" fontId="21" fillId="5" borderId="21" xfId="3" applyNumberFormat="1" applyFont="1" applyFill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76" fontId="20" fillId="0" borderId="3" xfId="3" applyNumberFormat="1" applyFont="1" applyBorder="1" applyAlignment="1">
      <alignment horizontal="center" vertical="center" wrapText="1"/>
    </xf>
    <xf numFmtId="176" fontId="20" fillId="0" borderId="141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9" fillId="0" borderId="144" xfId="3" applyFont="1" applyBorder="1" applyAlignment="1">
      <alignment horizontal="center" vertical="center" wrapText="1"/>
    </xf>
    <xf numFmtId="176" fontId="20" fillId="0" borderId="145" xfId="3" applyNumberFormat="1" applyFont="1" applyBorder="1" applyAlignment="1">
      <alignment horizontal="center" vertical="center" wrapText="1"/>
    </xf>
    <xf numFmtId="184" fontId="11" fillId="0" borderId="146" xfId="4" applyNumberFormat="1" applyFont="1" applyBorder="1" applyAlignment="1">
      <alignment horizontal="center" vertical="center"/>
    </xf>
    <xf numFmtId="184" fontId="11" fillId="0" borderId="3" xfId="4" applyNumberFormat="1" applyFont="1" applyBorder="1" applyAlignment="1">
      <alignment horizontal="center" vertical="center"/>
    </xf>
    <xf numFmtId="176" fontId="11" fillId="0" borderId="147" xfId="0" applyNumberFormat="1" applyFont="1" applyBorder="1" applyAlignment="1" applyProtection="1">
      <alignment horizontal="center" vertical="center"/>
    </xf>
    <xf numFmtId="0" fontId="3" fillId="0" borderId="5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4" xfId="1" applyFont="1" applyBorder="1" applyAlignment="1">
      <alignment horizontal="center" vertical="center" wrapText="1"/>
    </xf>
    <xf numFmtId="0" fontId="3" fillId="0" borderId="95" xfId="1" applyFont="1" applyBorder="1" applyAlignment="1">
      <alignment horizontal="center" vertical="center" wrapText="1"/>
    </xf>
    <xf numFmtId="0" fontId="3" fillId="0" borderId="96" xfId="1" applyFont="1" applyBorder="1" applyAlignment="1">
      <alignment horizontal="center" vertical="center" wrapText="1"/>
    </xf>
    <xf numFmtId="49" fontId="7" fillId="5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0" fontId="7" fillId="0" borderId="5" xfId="1" applyNumberFormat="1" applyFont="1" applyFill="1" applyBorder="1" applyAlignment="1" applyProtection="1">
      <alignment horizontal="left" vertical="center" shrinkToFit="1"/>
    </xf>
    <xf numFmtId="0" fontId="7" fillId="0" borderId="48" xfId="1" applyNumberFormat="1" applyFont="1" applyFill="1" applyBorder="1" applyAlignment="1" applyProtection="1">
      <alignment horizontal="left" vertical="center" shrinkToFit="1"/>
    </xf>
    <xf numFmtId="0" fontId="7" fillId="0" borderId="8" xfId="1" applyNumberFormat="1" applyFont="1" applyFill="1" applyBorder="1" applyAlignment="1" applyProtection="1">
      <alignment horizontal="left" vertical="center" shrinkToFit="1"/>
    </xf>
    <xf numFmtId="176" fontId="7" fillId="0" borderId="5" xfId="1" applyNumberFormat="1" applyFont="1" applyFill="1" applyBorder="1" applyAlignment="1" applyProtection="1">
      <alignment horizontal="left" vertical="center" shrinkToFit="1"/>
    </xf>
    <xf numFmtId="176" fontId="7" fillId="0" borderId="48" xfId="1" applyNumberFormat="1" applyFont="1" applyFill="1" applyBorder="1" applyAlignment="1" applyProtection="1">
      <alignment horizontal="left" vertical="center" shrinkToFit="1"/>
    </xf>
    <xf numFmtId="176" fontId="7" fillId="0" borderId="8" xfId="1" applyNumberFormat="1" applyFont="1" applyFill="1" applyBorder="1" applyAlignment="1" applyProtection="1">
      <alignment horizontal="left" vertical="center" shrinkToFit="1"/>
    </xf>
    <xf numFmtId="49" fontId="7" fillId="11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 wrapText="1"/>
    </xf>
    <xf numFmtId="0" fontId="3" fillId="0" borderId="58" xfId="1" applyFont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58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94" xfId="1" applyFont="1" applyBorder="1" applyAlignment="1" applyProtection="1">
      <alignment horizontal="center" vertical="center" wrapText="1"/>
    </xf>
    <xf numFmtId="0" fontId="3" fillId="0" borderId="95" xfId="1" applyFont="1" applyBorder="1" applyAlignment="1" applyProtection="1">
      <alignment horizontal="center" vertical="center" wrapText="1"/>
    </xf>
    <xf numFmtId="0" fontId="3" fillId="0" borderId="9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/>
    </xf>
    <xf numFmtId="0" fontId="14" fillId="9" borderId="5" xfId="0" applyFont="1" applyFill="1" applyBorder="1" applyAlignment="1" applyProtection="1">
      <alignment horizontal="center" vertical="center" wrapText="1"/>
    </xf>
    <xf numFmtId="0" fontId="14" fillId="9" borderId="48" xfId="0" applyFont="1" applyFill="1" applyBorder="1" applyAlignment="1" applyProtection="1">
      <alignment horizontal="center" vertical="center" wrapText="1"/>
    </xf>
    <xf numFmtId="0" fontId="14" fillId="9" borderId="8" xfId="0" applyFont="1" applyFill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14" fillId="9" borderId="5" xfId="0" applyFont="1" applyFill="1" applyBorder="1" applyAlignment="1" applyProtection="1">
      <alignment horizontal="center" vertical="center"/>
    </xf>
    <xf numFmtId="0" fontId="14" fillId="9" borderId="48" xfId="0" applyFont="1" applyFill="1" applyBorder="1" applyAlignment="1" applyProtection="1">
      <alignment horizontal="center" vertical="center"/>
    </xf>
    <xf numFmtId="0" fontId="14" fillId="9" borderId="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77" fontId="11" fillId="12" borderId="53" xfId="0" applyNumberFormat="1" applyFont="1" applyFill="1" applyBorder="1" applyAlignment="1" applyProtection="1">
      <alignment horizontal="center" vertical="center" shrinkToFit="1"/>
    </xf>
    <xf numFmtId="177" fontId="11" fillId="12" borderId="54" xfId="0" applyNumberFormat="1" applyFont="1" applyFill="1" applyBorder="1" applyAlignment="1" applyProtection="1">
      <alignment horizontal="center" vertical="center" shrinkToFit="1"/>
    </xf>
    <xf numFmtId="177" fontId="11" fillId="12" borderId="116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50" xfId="0" applyFont="1" applyFill="1" applyBorder="1" applyAlignment="1" applyProtection="1">
      <alignment horizontal="center" vertical="center"/>
    </xf>
    <xf numFmtId="0" fontId="19" fillId="7" borderId="42" xfId="0" applyFont="1" applyFill="1" applyBorder="1" applyAlignment="1" applyProtection="1">
      <alignment horizontal="center" vertical="center"/>
    </xf>
    <xf numFmtId="0" fontId="19" fillId="7" borderId="51" xfId="0" applyFont="1" applyFill="1" applyBorder="1" applyAlignment="1" applyProtection="1">
      <alignment horizontal="center" vertical="center"/>
    </xf>
    <xf numFmtId="0" fontId="19" fillId="7" borderId="52" xfId="0" applyFont="1" applyFill="1" applyBorder="1" applyAlignment="1" applyProtection="1">
      <alignment horizontal="center" vertical="center"/>
    </xf>
    <xf numFmtId="0" fontId="19" fillId="7" borderId="113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76" fontId="11" fillId="0" borderId="148" xfId="0" applyNumberFormat="1" applyFont="1" applyBorder="1" applyAlignment="1" applyProtection="1">
      <alignment horizontal="center" vertical="center"/>
    </xf>
    <xf numFmtId="176" fontId="11" fillId="0" borderId="149" xfId="0" applyNumberFormat="1" applyFont="1" applyBorder="1" applyAlignment="1" applyProtection="1">
      <alignment horizontal="center" vertical="center"/>
    </xf>
    <xf numFmtId="182" fontId="11" fillId="15" borderId="75" xfId="0" applyNumberFormat="1" applyFont="1" applyFill="1" applyBorder="1" applyAlignment="1" applyProtection="1">
      <alignment horizontal="center" vertical="center" shrinkToFit="1"/>
    </xf>
    <xf numFmtId="182" fontId="11" fillId="15" borderId="76" xfId="0" applyNumberFormat="1" applyFont="1" applyFill="1" applyBorder="1" applyAlignment="1" applyProtection="1">
      <alignment horizontal="center" vertical="center" shrinkToFit="1"/>
    </xf>
    <xf numFmtId="182" fontId="11" fillId="15" borderId="77" xfId="0" applyNumberFormat="1" applyFont="1" applyFill="1" applyBorder="1" applyAlignment="1" applyProtection="1">
      <alignment horizontal="center" vertical="center" shrinkToFit="1"/>
    </xf>
    <xf numFmtId="182" fontId="11" fillId="15" borderId="65" xfId="0" applyNumberFormat="1" applyFont="1" applyFill="1" applyBorder="1" applyAlignment="1" applyProtection="1">
      <alignment horizontal="center" vertical="center" shrinkToFit="1"/>
    </xf>
    <xf numFmtId="182" fontId="11" fillId="15" borderId="66" xfId="0" applyNumberFormat="1" applyFont="1" applyFill="1" applyBorder="1" applyAlignment="1" applyProtection="1">
      <alignment horizontal="center" vertical="center" shrinkToFit="1"/>
    </xf>
    <xf numFmtId="182" fontId="11" fillId="15" borderId="67" xfId="0" applyNumberFormat="1" applyFont="1" applyFill="1" applyBorder="1" applyAlignment="1" applyProtection="1">
      <alignment horizontal="center" vertical="center" shrinkToFit="1"/>
    </xf>
    <xf numFmtId="182" fontId="11" fillId="15" borderId="85" xfId="0" applyNumberFormat="1" applyFont="1" applyFill="1" applyBorder="1" applyAlignment="1" applyProtection="1">
      <alignment horizontal="center" vertical="center" shrinkToFit="1"/>
    </xf>
    <xf numFmtId="182" fontId="11" fillId="15" borderId="62" xfId="0" applyNumberFormat="1" applyFont="1" applyFill="1" applyBorder="1" applyAlignment="1" applyProtection="1">
      <alignment horizontal="center" vertical="center" shrinkToFit="1"/>
    </xf>
    <xf numFmtId="182" fontId="11" fillId="15" borderId="69" xfId="0" applyNumberFormat="1" applyFont="1" applyFill="1" applyBorder="1" applyAlignment="1" applyProtection="1">
      <alignment horizontal="center" vertical="center" shrinkToFit="1"/>
    </xf>
    <xf numFmtId="0" fontId="21" fillId="7" borderId="46" xfId="0" applyFont="1" applyFill="1" applyBorder="1" applyAlignment="1" applyProtection="1">
      <alignment horizontal="center" vertical="center" wrapText="1"/>
    </xf>
    <xf numFmtId="0" fontId="21" fillId="7" borderId="47" xfId="0" applyFont="1" applyFill="1" applyBorder="1" applyAlignment="1" applyProtection="1">
      <alignment horizontal="center" vertical="center"/>
    </xf>
    <xf numFmtId="0" fontId="19" fillId="7" borderId="64" xfId="0" applyFont="1" applyFill="1" applyBorder="1" applyAlignment="1" applyProtection="1">
      <alignment horizontal="center" vertical="center"/>
    </xf>
    <xf numFmtId="0" fontId="21" fillId="7" borderId="78" xfId="0" applyFont="1" applyFill="1" applyBorder="1" applyAlignment="1" applyProtection="1">
      <alignment horizontal="center" vertical="center" wrapText="1"/>
    </xf>
    <xf numFmtId="0" fontId="21" fillId="7" borderId="79" xfId="0" applyFont="1" applyFill="1" applyBorder="1" applyAlignment="1" applyProtection="1">
      <alignment horizontal="center" vertical="center"/>
    </xf>
    <xf numFmtId="0" fontId="36" fillId="0" borderId="0" xfId="3" applyFont="1" applyAlignment="1">
      <alignment horizontal="center" vertical="center"/>
    </xf>
    <xf numFmtId="0" fontId="21" fillId="0" borderId="142" xfId="3" applyFont="1" applyBorder="1" applyAlignment="1">
      <alignment horizontal="center" vertical="center" wrapText="1"/>
    </xf>
    <xf numFmtId="0" fontId="21" fillId="0" borderId="143" xfId="3" applyFont="1" applyBorder="1" applyAlignment="1">
      <alignment horizontal="center" vertical="center" wrapText="1"/>
    </xf>
    <xf numFmtId="0" fontId="21" fillId="0" borderId="19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38" fillId="4" borderId="138" xfId="0" applyFont="1" applyFill="1" applyBorder="1" applyAlignment="1">
      <alignment horizontal="center" vertical="center" wrapText="1"/>
    </xf>
    <xf numFmtId="0" fontId="38" fillId="4" borderId="139" xfId="0" applyFont="1" applyFill="1" applyBorder="1" applyAlignment="1">
      <alignment horizontal="center" vertical="center" wrapText="1"/>
    </xf>
    <xf numFmtId="0" fontId="38" fillId="4" borderId="140" xfId="0" applyFont="1" applyFill="1" applyBorder="1" applyAlignment="1">
      <alignment horizontal="center" vertical="center" wrapText="1"/>
    </xf>
    <xf numFmtId="0" fontId="38" fillId="4" borderId="133" xfId="0" applyFont="1" applyFill="1" applyBorder="1" applyAlignment="1">
      <alignment horizontal="center" vertical="center" wrapText="1"/>
    </xf>
    <xf numFmtId="0" fontId="38" fillId="4" borderId="134" xfId="0" applyFont="1" applyFill="1" applyBorder="1" applyAlignment="1">
      <alignment horizontal="center" vertical="center" wrapText="1"/>
    </xf>
    <xf numFmtId="0" fontId="38" fillId="4" borderId="13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 applyProtection="1">
      <alignment horizontal="distributed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0" fontId="23" fillId="5" borderId="4" xfId="2" applyFont="1" applyFill="1" applyBorder="1" applyAlignment="1" applyProtection="1">
      <alignment horizontal="center" vertical="center" wrapText="1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vertical="center"/>
    </xf>
    <xf numFmtId="0" fontId="20" fillId="0" borderId="29" xfId="3" applyFont="1" applyBorder="1" applyAlignment="1">
      <alignment horizontal="right" vertical="center"/>
    </xf>
    <xf numFmtId="0" fontId="20" fillId="0" borderId="30" xfId="3" applyFont="1" applyBorder="1" applyAlignment="1">
      <alignment horizontal="right" vertical="center"/>
    </xf>
    <xf numFmtId="180" fontId="21" fillId="0" borderId="21" xfId="3" applyNumberFormat="1" applyFont="1" applyBorder="1" applyAlignment="1">
      <alignment horizontal="center" vertical="center" wrapText="1"/>
    </xf>
    <xf numFmtId="9" fontId="11" fillId="0" borderId="21" xfId="3" applyNumberFormat="1" applyFont="1" applyBorder="1" applyAlignment="1">
      <alignment horizontal="center" vertical="center" wrapText="1"/>
    </xf>
    <xf numFmtId="0" fontId="23" fillId="0" borderId="23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19" fillId="0" borderId="22" xfId="3" applyFont="1" applyBorder="1" applyAlignment="1">
      <alignment horizontal="right" vertical="center" wrapText="1"/>
    </xf>
    <xf numFmtId="0" fontId="19" fillId="0" borderId="23" xfId="3" applyFont="1" applyBorder="1" applyAlignment="1">
      <alignment horizontal="right" vertical="center" wrapText="1"/>
    </xf>
    <xf numFmtId="0" fontId="21" fillId="5" borderId="21" xfId="3" applyFont="1" applyFill="1" applyBorder="1" applyAlignment="1">
      <alignment horizontal="center" vertical="center" wrapText="1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2" fillId="5" borderId="21" xfId="3" applyFont="1" applyFill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181" fontId="21" fillId="0" borderId="28" xfId="3" applyNumberFormat="1" applyFont="1" applyBorder="1" applyAlignment="1">
      <alignment horizontal="center" vertical="center" wrapText="1"/>
    </xf>
    <xf numFmtId="181" fontId="21" fillId="0" borderId="27" xfId="3" applyNumberFormat="1" applyFont="1" applyBorder="1" applyAlignment="1">
      <alignment horizontal="center" vertical="center" wrapText="1"/>
    </xf>
    <xf numFmtId="181" fontId="21" fillId="0" borderId="26" xfId="3" applyNumberFormat="1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23" fillId="0" borderId="55" xfId="3" applyFont="1" applyBorder="1" applyAlignment="1">
      <alignment horizontal="left" vertical="center"/>
    </xf>
    <xf numFmtId="183" fontId="11" fillId="0" borderId="21" xfId="3" applyNumberFormat="1" applyFont="1" applyBorder="1" applyAlignment="1">
      <alignment horizontal="center" vertical="center" wrapText="1"/>
    </xf>
    <xf numFmtId="0" fontId="21" fillId="0" borderId="125" xfId="3" applyFont="1" applyBorder="1" applyAlignment="1">
      <alignment horizontal="center" vertical="center" wrapText="1"/>
    </xf>
    <xf numFmtId="0" fontId="21" fillId="0" borderId="124" xfId="3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3" fontId="11" fillId="5" borderId="150" xfId="0" applyNumberFormat="1" applyFont="1" applyFill="1" applyBorder="1" applyAlignment="1" applyProtection="1">
      <alignment vertical="center" shrinkToFit="1"/>
      <protection locked="0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30">
    <dxf>
      <font>
        <color theme="1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10</xdr:row>
      <xdr:rowOff>33862</xdr:rowOff>
    </xdr:from>
    <xdr:to>
      <xdr:col>16</xdr:col>
      <xdr:colOff>16934</xdr:colOff>
      <xdr:row>22</xdr:row>
      <xdr:rowOff>45938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5887D90-CB8C-4E77-99F2-0D5EC6DA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7667" y="4351862"/>
          <a:ext cx="7205134" cy="4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</xdr:row>
      <xdr:rowOff>205740</xdr:rowOff>
    </xdr:from>
    <xdr:to>
      <xdr:col>16</xdr:col>
      <xdr:colOff>7620</xdr:colOff>
      <xdr:row>16</xdr:row>
      <xdr:rowOff>91440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3ACEF9C-CD50-4B95-BE8B-145D97B7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0840" y="1287780"/>
          <a:ext cx="7117080" cy="503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X101"/>
  <sheetViews>
    <sheetView zoomScale="80" zoomScaleNormal="80" workbookViewId="0">
      <pane xSplit="4" ySplit="3" topLeftCell="S70" activePane="bottomRight" state="frozen"/>
      <selection pane="topRight" activeCell="E1" sqref="E1"/>
      <selection pane="bottomLeft" activeCell="A4" sqref="A4"/>
      <selection pane="bottomRight" activeCell="A6" sqref="A6:X72"/>
    </sheetView>
  </sheetViews>
  <sheetFormatPr defaultColWidth="9" defaultRowHeight="16.2" x14ac:dyDescent="0.3"/>
  <cols>
    <col min="1" max="1" width="12.77734375" style="3" customWidth="1"/>
    <col min="2" max="2" width="25.77734375" style="1" customWidth="1"/>
    <col min="3" max="4" width="16" style="1" customWidth="1"/>
    <col min="5" max="21" width="12.77734375" style="1" customWidth="1"/>
    <col min="22" max="24" width="12.77734375" style="3" customWidth="1"/>
    <col min="25" max="236" width="9" style="1"/>
    <col min="237" max="237" width="7.88671875" style="1" customWidth="1"/>
    <col min="238" max="238" width="7.33203125" style="1" customWidth="1"/>
    <col min="239" max="239" width="5.6640625" style="1" customWidth="1"/>
    <col min="240" max="240" width="9.6640625" style="1" customWidth="1"/>
    <col min="241" max="241" width="12.21875" style="1" customWidth="1"/>
    <col min="242" max="242" width="5" style="1" customWidth="1"/>
    <col min="243" max="244" width="4.6640625" style="1" customWidth="1"/>
    <col min="245" max="245" width="4.88671875" style="1" customWidth="1"/>
    <col min="246" max="246" width="6.6640625" style="1" customWidth="1"/>
    <col min="247" max="247" width="6.88671875" style="1" customWidth="1"/>
    <col min="248" max="248" width="7.77734375" style="1" customWidth="1"/>
    <col min="249" max="250" width="6.77734375" style="1" customWidth="1"/>
    <col min="251" max="251" width="4.6640625" style="1" customWidth="1"/>
    <col min="252" max="252" width="6.77734375" style="1" customWidth="1"/>
    <col min="253" max="253" width="5.21875" style="1" customWidth="1"/>
    <col min="254" max="254" width="5.44140625" style="1" customWidth="1"/>
    <col min="255" max="255" width="7.109375" style="1" customWidth="1"/>
    <col min="256" max="256" width="6.6640625" style="1" customWidth="1"/>
    <col min="257" max="257" width="7.21875" style="1" customWidth="1"/>
    <col min="258" max="258" width="8.21875" style="1" customWidth="1"/>
    <col min="259" max="259" width="6.6640625" style="1" customWidth="1"/>
    <col min="260" max="260" width="6.77734375" style="1" customWidth="1"/>
    <col min="261" max="261" width="4.77734375" style="1" customWidth="1"/>
    <col min="262" max="262" width="6.6640625" style="1" customWidth="1"/>
    <col min="263" max="263" width="5.109375" style="1" customWidth="1"/>
    <col min="264" max="264" width="5.21875" style="1" customWidth="1"/>
    <col min="265" max="265" width="14.109375" style="1" customWidth="1"/>
    <col min="266" max="266" width="6.109375" style="1" customWidth="1"/>
    <col min="267" max="267" width="6.44140625" style="1" customWidth="1"/>
    <col min="268" max="268" width="6" style="1" customWidth="1"/>
    <col min="269" max="492" width="9" style="1"/>
    <col min="493" max="493" width="7.88671875" style="1" customWidth="1"/>
    <col min="494" max="494" width="7.33203125" style="1" customWidth="1"/>
    <col min="495" max="495" width="5.6640625" style="1" customWidth="1"/>
    <col min="496" max="496" width="9.6640625" style="1" customWidth="1"/>
    <col min="497" max="497" width="12.21875" style="1" customWidth="1"/>
    <col min="498" max="498" width="5" style="1" customWidth="1"/>
    <col min="499" max="500" width="4.6640625" style="1" customWidth="1"/>
    <col min="501" max="501" width="4.88671875" style="1" customWidth="1"/>
    <col min="502" max="502" width="6.6640625" style="1" customWidth="1"/>
    <col min="503" max="503" width="6.88671875" style="1" customWidth="1"/>
    <col min="504" max="504" width="7.77734375" style="1" customWidth="1"/>
    <col min="505" max="506" width="6.77734375" style="1" customWidth="1"/>
    <col min="507" max="507" width="4.6640625" style="1" customWidth="1"/>
    <col min="508" max="508" width="6.77734375" style="1" customWidth="1"/>
    <col min="509" max="509" width="5.21875" style="1" customWidth="1"/>
    <col min="510" max="510" width="5.44140625" style="1" customWidth="1"/>
    <col min="511" max="511" width="7.109375" style="1" customWidth="1"/>
    <col min="512" max="512" width="6.6640625" style="1" customWidth="1"/>
    <col min="513" max="513" width="7.21875" style="1" customWidth="1"/>
    <col min="514" max="514" width="8.21875" style="1" customWidth="1"/>
    <col min="515" max="515" width="6.6640625" style="1" customWidth="1"/>
    <col min="516" max="516" width="6.77734375" style="1" customWidth="1"/>
    <col min="517" max="517" width="4.77734375" style="1" customWidth="1"/>
    <col min="518" max="518" width="6.6640625" style="1" customWidth="1"/>
    <col min="519" max="519" width="5.109375" style="1" customWidth="1"/>
    <col min="520" max="520" width="5.21875" style="1" customWidth="1"/>
    <col min="521" max="521" width="14.109375" style="1" customWidth="1"/>
    <col min="522" max="522" width="6.109375" style="1" customWidth="1"/>
    <col min="523" max="523" width="6.44140625" style="1" customWidth="1"/>
    <col min="524" max="524" width="6" style="1" customWidth="1"/>
    <col min="525" max="748" width="9" style="1"/>
    <col min="749" max="749" width="7.88671875" style="1" customWidth="1"/>
    <col min="750" max="750" width="7.33203125" style="1" customWidth="1"/>
    <col min="751" max="751" width="5.6640625" style="1" customWidth="1"/>
    <col min="752" max="752" width="9.6640625" style="1" customWidth="1"/>
    <col min="753" max="753" width="12.21875" style="1" customWidth="1"/>
    <col min="754" max="754" width="5" style="1" customWidth="1"/>
    <col min="755" max="756" width="4.6640625" style="1" customWidth="1"/>
    <col min="757" max="757" width="4.88671875" style="1" customWidth="1"/>
    <col min="758" max="758" width="6.6640625" style="1" customWidth="1"/>
    <col min="759" max="759" width="6.88671875" style="1" customWidth="1"/>
    <col min="760" max="760" width="7.77734375" style="1" customWidth="1"/>
    <col min="761" max="762" width="6.77734375" style="1" customWidth="1"/>
    <col min="763" max="763" width="4.6640625" style="1" customWidth="1"/>
    <col min="764" max="764" width="6.77734375" style="1" customWidth="1"/>
    <col min="765" max="765" width="5.21875" style="1" customWidth="1"/>
    <col min="766" max="766" width="5.44140625" style="1" customWidth="1"/>
    <col min="767" max="767" width="7.109375" style="1" customWidth="1"/>
    <col min="768" max="768" width="6.6640625" style="1" customWidth="1"/>
    <col min="769" max="769" width="7.21875" style="1" customWidth="1"/>
    <col min="770" max="770" width="8.21875" style="1" customWidth="1"/>
    <col min="771" max="771" width="6.6640625" style="1" customWidth="1"/>
    <col min="772" max="772" width="6.77734375" style="1" customWidth="1"/>
    <col min="773" max="773" width="4.77734375" style="1" customWidth="1"/>
    <col min="774" max="774" width="6.6640625" style="1" customWidth="1"/>
    <col min="775" max="775" width="5.109375" style="1" customWidth="1"/>
    <col min="776" max="776" width="5.21875" style="1" customWidth="1"/>
    <col min="777" max="777" width="14.109375" style="1" customWidth="1"/>
    <col min="778" max="778" width="6.109375" style="1" customWidth="1"/>
    <col min="779" max="779" width="6.44140625" style="1" customWidth="1"/>
    <col min="780" max="780" width="6" style="1" customWidth="1"/>
    <col min="781" max="1004" width="9" style="1"/>
    <col min="1005" max="1005" width="7.88671875" style="1" customWidth="1"/>
    <col min="1006" max="1006" width="7.33203125" style="1" customWidth="1"/>
    <col min="1007" max="1007" width="5.6640625" style="1" customWidth="1"/>
    <col min="1008" max="1008" width="9.6640625" style="1" customWidth="1"/>
    <col min="1009" max="1009" width="12.21875" style="1" customWidth="1"/>
    <col min="1010" max="1010" width="5" style="1" customWidth="1"/>
    <col min="1011" max="1012" width="4.6640625" style="1" customWidth="1"/>
    <col min="1013" max="1013" width="4.88671875" style="1" customWidth="1"/>
    <col min="1014" max="1014" width="6.6640625" style="1" customWidth="1"/>
    <col min="1015" max="1015" width="6.88671875" style="1" customWidth="1"/>
    <col min="1016" max="1016" width="7.77734375" style="1" customWidth="1"/>
    <col min="1017" max="1018" width="6.77734375" style="1" customWidth="1"/>
    <col min="1019" max="1019" width="4.6640625" style="1" customWidth="1"/>
    <col min="1020" max="1020" width="6.77734375" style="1" customWidth="1"/>
    <col min="1021" max="1021" width="5.21875" style="1" customWidth="1"/>
    <col min="1022" max="1022" width="5.44140625" style="1" customWidth="1"/>
    <col min="1023" max="1023" width="7.109375" style="1" customWidth="1"/>
    <col min="1024" max="1024" width="6.6640625" style="1" customWidth="1"/>
    <col min="1025" max="1025" width="7.21875" style="1" customWidth="1"/>
    <col min="1026" max="1026" width="8.21875" style="1" customWidth="1"/>
    <col min="1027" max="1027" width="6.6640625" style="1" customWidth="1"/>
    <col min="1028" max="1028" width="6.77734375" style="1" customWidth="1"/>
    <col min="1029" max="1029" width="4.77734375" style="1" customWidth="1"/>
    <col min="1030" max="1030" width="6.6640625" style="1" customWidth="1"/>
    <col min="1031" max="1031" width="5.109375" style="1" customWidth="1"/>
    <col min="1032" max="1032" width="5.21875" style="1" customWidth="1"/>
    <col min="1033" max="1033" width="14.109375" style="1" customWidth="1"/>
    <col min="1034" max="1034" width="6.109375" style="1" customWidth="1"/>
    <col min="1035" max="1035" width="6.44140625" style="1" customWidth="1"/>
    <col min="1036" max="1036" width="6" style="1" customWidth="1"/>
    <col min="1037" max="1260" width="9" style="1"/>
    <col min="1261" max="1261" width="7.88671875" style="1" customWidth="1"/>
    <col min="1262" max="1262" width="7.33203125" style="1" customWidth="1"/>
    <col min="1263" max="1263" width="5.6640625" style="1" customWidth="1"/>
    <col min="1264" max="1264" width="9.6640625" style="1" customWidth="1"/>
    <col min="1265" max="1265" width="12.21875" style="1" customWidth="1"/>
    <col min="1266" max="1266" width="5" style="1" customWidth="1"/>
    <col min="1267" max="1268" width="4.6640625" style="1" customWidth="1"/>
    <col min="1269" max="1269" width="4.88671875" style="1" customWidth="1"/>
    <col min="1270" max="1270" width="6.6640625" style="1" customWidth="1"/>
    <col min="1271" max="1271" width="6.88671875" style="1" customWidth="1"/>
    <col min="1272" max="1272" width="7.77734375" style="1" customWidth="1"/>
    <col min="1273" max="1274" width="6.77734375" style="1" customWidth="1"/>
    <col min="1275" max="1275" width="4.6640625" style="1" customWidth="1"/>
    <col min="1276" max="1276" width="6.77734375" style="1" customWidth="1"/>
    <col min="1277" max="1277" width="5.21875" style="1" customWidth="1"/>
    <col min="1278" max="1278" width="5.44140625" style="1" customWidth="1"/>
    <col min="1279" max="1279" width="7.109375" style="1" customWidth="1"/>
    <col min="1280" max="1280" width="6.6640625" style="1" customWidth="1"/>
    <col min="1281" max="1281" width="7.21875" style="1" customWidth="1"/>
    <col min="1282" max="1282" width="8.21875" style="1" customWidth="1"/>
    <col min="1283" max="1283" width="6.6640625" style="1" customWidth="1"/>
    <col min="1284" max="1284" width="6.77734375" style="1" customWidth="1"/>
    <col min="1285" max="1285" width="4.77734375" style="1" customWidth="1"/>
    <col min="1286" max="1286" width="6.6640625" style="1" customWidth="1"/>
    <col min="1287" max="1287" width="5.109375" style="1" customWidth="1"/>
    <col min="1288" max="1288" width="5.21875" style="1" customWidth="1"/>
    <col min="1289" max="1289" width="14.109375" style="1" customWidth="1"/>
    <col min="1290" max="1290" width="6.109375" style="1" customWidth="1"/>
    <col min="1291" max="1291" width="6.44140625" style="1" customWidth="1"/>
    <col min="1292" max="1292" width="6" style="1" customWidth="1"/>
    <col min="1293" max="1516" width="9" style="1"/>
    <col min="1517" max="1517" width="7.88671875" style="1" customWidth="1"/>
    <col min="1518" max="1518" width="7.33203125" style="1" customWidth="1"/>
    <col min="1519" max="1519" width="5.6640625" style="1" customWidth="1"/>
    <col min="1520" max="1520" width="9.6640625" style="1" customWidth="1"/>
    <col min="1521" max="1521" width="12.21875" style="1" customWidth="1"/>
    <col min="1522" max="1522" width="5" style="1" customWidth="1"/>
    <col min="1523" max="1524" width="4.6640625" style="1" customWidth="1"/>
    <col min="1525" max="1525" width="4.88671875" style="1" customWidth="1"/>
    <col min="1526" max="1526" width="6.6640625" style="1" customWidth="1"/>
    <col min="1527" max="1527" width="6.88671875" style="1" customWidth="1"/>
    <col min="1528" max="1528" width="7.77734375" style="1" customWidth="1"/>
    <col min="1529" max="1530" width="6.77734375" style="1" customWidth="1"/>
    <col min="1531" max="1531" width="4.6640625" style="1" customWidth="1"/>
    <col min="1532" max="1532" width="6.77734375" style="1" customWidth="1"/>
    <col min="1533" max="1533" width="5.21875" style="1" customWidth="1"/>
    <col min="1534" max="1534" width="5.44140625" style="1" customWidth="1"/>
    <col min="1535" max="1535" width="7.109375" style="1" customWidth="1"/>
    <col min="1536" max="1536" width="6.6640625" style="1" customWidth="1"/>
    <col min="1537" max="1537" width="7.21875" style="1" customWidth="1"/>
    <col min="1538" max="1538" width="8.21875" style="1" customWidth="1"/>
    <col min="1539" max="1539" width="6.6640625" style="1" customWidth="1"/>
    <col min="1540" max="1540" width="6.77734375" style="1" customWidth="1"/>
    <col min="1541" max="1541" width="4.77734375" style="1" customWidth="1"/>
    <col min="1542" max="1542" width="6.6640625" style="1" customWidth="1"/>
    <col min="1543" max="1543" width="5.109375" style="1" customWidth="1"/>
    <col min="1544" max="1544" width="5.21875" style="1" customWidth="1"/>
    <col min="1545" max="1545" width="14.109375" style="1" customWidth="1"/>
    <col min="1546" max="1546" width="6.109375" style="1" customWidth="1"/>
    <col min="1547" max="1547" width="6.44140625" style="1" customWidth="1"/>
    <col min="1548" max="1548" width="6" style="1" customWidth="1"/>
    <col min="1549" max="1772" width="9" style="1"/>
    <col min="1773" max="1773" width="7.88671875" style="1" customWidth="1"/>
    <col min="1774" max="1774" width="7.33203125" style="1" customWidth="1"/>
    <col min="1775" max="1775" width="5.6640625" style="1" customWidth="1"/>
    <col min="1776" max="1776" width="9.6640625" style="1" customWidth="1"/>
    <col min="1777" max="1777" width="12.21875" style="1" customWidth="1"/>
    <col min="1778" max="1778" width="5" style="1" customWidth="1"/>
    <col min="1779" max="1780" width="4.6640625" style="1" customWidth="1"/>
    <col min="1781" max="1781" width="4.88671875" style="1" customWidth="1"/>
    <col min="1782" max="1782" width="6.6640625" style="1" customWidth="1"/>
    <col min="1783" max="1783" width="6.88671875" style="1" customWidth="1"/>
    <col min="1784" max="1784" width="7.77734375" style="1" customWidth="1"/>
    <col min="1785" max="1786" width="6.77734375" style="1" customWidth="1"/>
    <col min="1787" max="1787" width="4.6640625" style="1" customWidth="1"/>
    <col min="1788" max="1788" width="6.77734375" style="1" customWidth="1"/>
    <col min="1789" max="1789" width="5.21875" style="1" customWidth="1"/>
    <col min="1790" max="1790" width="5.44140625" style="1" customWidth="1"/>
    <col min="1791" max="1791" width="7.109375" style="1" customWidth="1"/>
    <col min="1792" max="1792" width="6.6640625" style="1" customWidth="1"/>
    <col min="1793" max="1793" width="7.21875" style="1" customWidth="1"/>
    <col min="1794" max="1794" width="8.21875" style="1" customWidth="1"/>
    <col min="1795" max="1795" width="6.6640625" style="1" customWidth="1"/>
    <col min="1796" max="1796" width="6.77734375" style="1" customWidth="1"/>
    <col min="1797" max="1797" width="4.77734375" style="1" customWidth="1"/>
    <col min="1798" max="1798" width="6.6640625" style="1" customWidth="1"/>
    <col min="1799" max="1799" width="5.109375" style="1" customWidth="1"/>
    <col min="1800" max="1800" width="5.21875" style="1" customWidth="1"/>
    <col min="1801" max="1801" width="14.109375" style="1" customWidth="1"/>
    <col min="1802" max="1802" width="6.109375" style="1" customWidth="1"/>
    <col min="1803" max="1803" width="6.44140625" style="1" customWidth="1"/>
    <col min="1804" max="1804" width="6" style="1" customWidth="1"/>
    <col min="1805" max="2028" width="9" style="1"/>
    <col min="2029" max="2029" width="7.88671875" style="1" customWidth="1"/>
    <col min="2030" max="2030" width="7.33203125" style="1" customWidth="1"/>
    <col min="2031" max="2031" width="5.6640625" style="1" customWidth="1"/>
    <col min="2032" max="2032" width="9.6640625" style="1" customWidth="1"/>
    <col min="2033" max="2033" width="12.21875" style="1" customWidth="1"/>
    <col min="2034" max="2034" width="5" style="1" customWidth="1"/>
    <col min="2035" max="2036" width="4.6640625" style="1" customWidth="1"/>
    <col min="2037" max="2037" width="4.88671875" style="1" customWidth="1"/>
    <col min="2038" max="2038" width="6.6640625" style="1" customWidth="1"/>
    <col min="2039" max="2039" width="6.88671875" style="1" customWidth="1"/>
    <col min="2040" max="2040" width="7.77734375" style="1" customWidth="1"/>
    <col min="2041" max="2042" width="6.77734375" style="1" customWidth="1"/>
    <col min="2043" max="2043" width="4.6640625" style="1" customWidth="1"/>
    <col min="2044" max="2044" width="6.77734375" style="1" customWidth="1"/>
    <col min="2045" max="2045" width="5.21875" style="1" customWidth="1"/>
    <col min="2046" max="2046" width="5.44140625" style="1" customWidth="1"/>
    <col min="2047" max="2047" width="7.109375" style="1" customWidth="1"/>
    <col min="2048" max="2048" width="6.6640625" style="1" customWidth="1"/>
    <col min="2049" max="2049" width="7.21875" style="1" customWidth="1"/>
    <col min="2050" max="2050" width="8.21875" style="1" customWidth="1"/>
    <col min="2051" max="2051" width="6.6640625" style="1" customWidth="1"/>
    <col min="2052" max="2052" width="6.77734375" style="1" customWidth="1"/>
    <col min="2053" max="2053" width="4.77734375" style="1" customWidth="1"/>
    <col min="2054" max="2054" width="6.6640625" style="1" customWidth="1"/>
    <col min="2055" max="2055" width="5.109375" style="1" customWidth="1"/>
    <col min="2056" max="2056" width="5.21875" style="1" customWidth="1"/>
    <col min="2057" max="2057" width="14.109375" style="1" customWidth="1"/>
    <col min="2058" max="2058" width="6.109375" style="1" customWidth="1"/>
    <col min="2059" max="2059" width="6.44140625" style="1" customWidth="1"/>
    <col min="2060" max="2060" width="6" style="1" customWidth="1"/>
    <col min="2061" max="2284" width="9" style="1"/>
    <col min="2285" max="2285" width="7.88671875" style="1" customWidth="1"/>
    <col min="2286" max="2286" width="7.33203125" style="1" customWidth="1"/>
    <col min="2287" max="2287" width="5.6640625" style="1" customWidth="1"/>
    <col min="2288" max="2288" width="9.6640625" style="1" customWidth="1"/>
    <col min="2289" max="2289" width="12.21875" style="1" customWidth="1"/>
    <col min="2290" max="2290" width="5" style="1" customWidth="1"/>
    <col min="2291" max="2292" width="4.6640625" style="1" customWidth="1"/>
    <col min="2293" max="2293" width="4.88671875" style="1" customWidth="1"/>
    <col min="2294" max="2294" width="6.6640625" style="1" customWidth="1"/>
    <col min="2295" max="2295" width="6.88671875" style="1" customWidth="1"/>
    <col min="2296" max="2296" width="7.77734375" style="1" customWidth="1"/>
    <col min="2297" max="2298" width="6.77734375" style="1" customWidth="1"/>
    <col min="2299" max="2299" width="4.6640625" style="1" customWidth="1"/>
    <col min="2300" max="2300" width="6.77734375" style="1" customWidth="1"/>
    <col min="2301" max="2301" width="5.21875" style="1" customWidth="1"/>
    <col min="2302" max="2302" width="5.44140625" style="1" customWidth="1"/>
    <col min="2303" max="2303" width="7.109375" style="1" customWidth="1"/>
    <col min="2304" max="2304" width="6.6640625" style="1" customWidth="1"/>
    <col min="2305" max="2305" width="7.21875" style="1" customWidth="1"/>
    <col min="2306" max="2306" width="8.21875" style="1" customWidth="1"/>
    <col min="2307" max="2307" width="6.6640625" style="1" customWidth="1"/>
    <col min="2308" max="2308" width="6.77734375" style="1" customWidth="1"/>
    <col min="2309" max="2309" width="4.77734375" style="1" customWidth="1"/>
    <col min="2310" max="2310" width="6.6640625" style="1" customWidth="1"/>
    <col min="2311" max="2311" width="5.109375" style="1" customWidth="1"/>
    <col min="2312" max="2312" width="5.21875" style="1" customWidth="1"/>
    <col min="2313" max="2313" width="14.109375" style="1" customWidth="1"/>
    <col min="2314" max="2314" width="6.109375" style="1" customWidth="1"/>
    <col min="2315" max="2315" width="6.44140625" style="1" customWidth="1"/>
    <col min="2316" max="2316" width="6" style="1" customWidth="1"/>
    <col min="2317" max="2540" width="9" style="1"/>
    <col min="2541" max="2541" width="7.88671875" style="1" customWidth="1"/>
    <col min="2542" max="2542" width="7.33203125" style="1" customWidth="1"/>
    <col min="2543" max="2543" width="5.6640625" style="1" customWidth="1"/>
    <col min="2544" max="2544" width="9.6640625" style="1" customWidth="1"/>
    <col min="2545" max="2545" width="12.21875" style="1" customWidth="1"/>
    <col min="2546" max="2546" width="5" style="1" customWidth="1"/>
    <col min="2547" max="2548" width="4.6640625" style="1" customWidth="1"/>
    <col min="2549" max="2549" width="4.88671875" style="1" customWidth="1"/>
    <col min="2550" max="2550" width="6.6640625" style="1" customWidth="1"/>
    <col min="2551" max="2551" width="6.88671875" style="1" customWidth="1"/>
    <col min="2552" max="2552" width="7.77734375" style="1" customWidth="1"/>
    <col min="2553" max="2554" width="6.77734375" style="1" customWidth="1"/>
    <col min="2555" max="2555" width="4.6640625" style="1" customWidth="1"/>
    <col min="2556" max="2556" width="6.77734375" style="1" customWidth="1"/>
    <col min="2557" max="2557" width="5.21875" style="1" customWidth="1"/>
    <col min="2558" max="2558" width="5.44140625" style="1" customWidth="1"/>
    <col min="2559" max="2559" width="7.109375" style="1" customWidth="1"/>
    <col min="2560" max="2560" width="6.6640625" style="1" customWidth="1"/>
    <col min="2561" max="2561" width="7.21875" style="1" customWidth="1"/>
    <col min="2562" max="2562" width="8.21875" style="1" customWidth="1"/>
    <col min="2563" max="2563" width="6.6640625" style="1" customWidth="1"/>
    <col min="2564" max="2564" width="6.77734375" style="1" customWidth="1"/>
    <col min="2565" max="2565" width="4.77734375" style="1" customWidth="1"/>
    <col min="2566" max="2566" width="6.6640625" style="1" customWidth="1"/>
    <col min="2567" max="2567" width="5.109375" style="1" customWidth="1"/>
    <col min="2568" max="2568" width="5.21875" style="1" customWidth="1"/>
    <col min="2569" max="2569" width="14.109375" style="1" customWidth="1"/>
    <col min="2570" max="2570" width="6.109375" style="1" customWidth="1"/>
    <col min="2571" max="2571" width="6.44140625" style="1" customWidth="1"/>
    <col min="2572" max="2572" width="6" style="1" customWidth="1"/>
    <col min="2573" max="2796" width="9" style="1"/>
    <col min="2797" max="2797" width="7.88671875" style="1" customWidth="1"/>
    <col min="2798" max="2798" width="7.33203125" style="1" customWidth="1"/>
    <col min="2799" max="2799" width="5.6640625" style="1" customWidth="1"/>
    <col min="2800" max="2800" width="9.6640625" style="1" customWidth="1"/>
    <col min="2801" max="2801" width="12.21875" style="1" customWidth="1"/>
    <col min="2802" max="2802" width="5" style="1" customWidth="1"/>
    <col min="2803" max="2804" width="4.6640625" style="1" customWidth="1"/>
    <col min="2805" max="2805" width="4.88671875" style="1" customWidth="1"/>
    <col min="2806" max="2806" width="6.6640625" style="1" customWidth="1"/>
    <col min="2807" max="2807" width="6.88671875" style="1" customWidth="1"/>
    <col min="2808" max="2808" width="7.77734375" style="1" customWidth="1"/>
    <col min="2809" max="2810" width="6.77734375" style="1" customWidth="1"/>
    <col min="2811" max="2811" width="4.6640625" style="1" customWidth="1"/>
    <col min="2812" max="2812" width="6.77734375" style="1" customWidth="1"/>
    <col min="2813" max="2813" width="5.21875" style="1" customWidth="1"/>
    <col min="2814" max="2814" width="5.44140625" style="1" customWidth="1"/>
    <col min="2815" max="2815" width="7.109375" style="1" customWidth="1"/>
    <col min="2816" max="2816" width="6.6640625" style="1" customWidth="1"/>
    <col min="2817" max="2817" width="7.21875" style="1" customWidth="1"/>
    <col min="2818" max="2818" width="8.21875" style="1" customWidth="1"/>
    <col min="2819" max="2819" width="6.6640625" style="1" customWidth="1"/>
    <col min="2820" max="2820" width="6.77734375" style="1" customWidth="1"/>
    <col min="2821" max="2821" width="4.77734375" style="1" customWidth="1"/>
    <col min="2822" max="2822" width="6.6640625" style="1" customWidth="1"/>
    <col min="2823" max="2823" width="5.109375" style="1" customWidth="1"/>
    <col min="2824" max="2824" width="5.21875" style="1" customWidth="1"/>
    <col min="2825" max="2825" width="14.109375" style="1" customWidth="1"/>
    <col min="2826" max="2826" width="6.109375" style="1" customWidth="1"/>
    <col min="2827" max="2827" width="6.44140625" style="1" customWidth="1"/>
    <col min="2828" max="2828" width="6" style="1" customWidth="1"/>
    <col min="2829" max="3052" width="9" style="1"/>
    <col min="3053" max="3053" width="7.88671875" style="1" customWidth="1"/>
    <col min="3054" max="3054" width="7.33203125" style="1" customWidth="1"/>
    <col min="3055" max="3055" width="5.6640625" style="1" customWidth="1"/>
    <col min="3056" max="3056" width="9.6640625" style="1" customWidth="1"/>
    <col min="3057" max="3057" width="12.21875" style="1" customWidth="1"/>
    <col min="3058" max="3058" width="5" style="1" customWidth="1"/>
    <col min="3059" max="3060" width="4.6640625" style="1" customWidth="1"/>
    <col min="3061" max="3061" width="4.88671875" style="1" customWidth="1"/>
    <col min="3062" max="3062" width="6.6640625" style="1" customWidth="1"/>
    <col min="3063" max="3063" width="6.88671875" style="1" customWidth="1"/>
    <col min="3064" max="3064" width="7.77734375" style="1" customWidth="1"/>
    <col min="3065" max="3066" width="6.77734375" style="1" customWidth="1"/>
    <col min="3067" max="3067" width="4.6640625" style="1" customWidth="1"/>
    <col min="3068" max="3068" width="6.77734375" style="1" customWidth="1"/>
    <col min="3069" max="3069" width="5.21875" style="1" customWidth="1"/>
    <col min="3070" max="3070" width="5.44140625" style="1" customWidth="1"/>
    <col min="3071" max="3071" width="7.109375" style="1" customWidth="1"/>
    <col min="3072" max="3072" width="6.6640625" style="1" customWidth="1"/>
    <col min="3073" max="3073" width="7.21875" style="1" customWidth="1"/>
    <col min="3074" max="3074" width="8.21875" style="1" customWidth="1"/>
    <col min="3075" max="3075" width="6.6640625" style="1" customWidth="1"/>
    <col min="3076" max="3076" width="6.77734375" style="1" customWidth="1"/>
    <col min="3077" max="3077" width="4.77734375" style="1" customWidth="1"/>
    <col min="3078" max="3078" width="6.6640625" style="1" customWidth="1"/>
    <col min="3079" max="3079" width="5.109375" style="1" customWidth="1"/>
    <col min="3080" max="3080" width="5.21875" style="1" customWidth="1"/>
    <col min="3081" max="3081" width="14.109375" style="1" customWidth="1"/>
    <col min="3082" max="3082" width="6.109375" style="1" customWidth="1"/>
    <col min="3083" max="3083" width="6.44140625" style="1" customWidth="1"/>
    <col min="3084" max="3084" width="6" style="1" customWidth="1"/>
    <col min="3085" max="3308" width="9" style="1"/>
    <col min="3309" max="3309" width="7.88671875" style="1" customWidth="1"/>
    <col min="3310" max="3310" width="7.33203125" style="1" customWidth="1"/>
    <col min="3311" max="3311" width="5.6640625" style="1" customWidth="1"/>
    <col min="3312" max="3312" width="9.6640625" style="1" customWidth="1"/>
    <col min="3313" max="3313" width="12.21875" style="1" customWidth="1"/>
    <col min="3314" max="3314" width="5" style="1" customWidth="1"/>
    <col min="3315" max="3316" width="4.6640625" style="1" customWidth="1"/>
    <col min="3317" max="3317" width="4.88671875" style="1" customWidth="1"/>
    <col min="3318" max="3318" width="6.6640625" style="1" customWidth="1"/>
    <col min="3319" max="3319" width="6.88671875" style="1" customWidth="1"/>
    <col min="3320" max="3320" width="7.77734375" style="1" customWidth="1"/>
    <col min="3321" max="3322" width="6.77734375" style="1" customWidth="1"/>
    <col min="3323" max="3323" width="4.6640625" style="1" customWidth="1"/>
    <col min="3324" max="3324" width="6.77734375" style="1" customWidth="1"/>
    <col min="3325" max="3325" width="5.21875" style="1" customWidth="1"/>
    <col min="3326" max="3326" width="5.44140625" style="1" customWidth="1"/>
    <col min="3327" max="3327" width="7.109375" style="1" customWidth="1"/>
    <col min="3328" max="3328" width="6.6640625" style="1" customWidth="1"/>
    <col min="3329" max="3329" width="7.21875" style="1" customWidth="1"/>
    <col min="3330" max="3330" width="8.21875" style="1" customWidth="1"/>
    <col min="3331" max="3331" width="6.6640625" style="1" customWidth="1"/>
    <col min="3332" max="3332" width="6.77734375" style="1" customWidth="1"/>
    <col min="3333" max="3333" width="4.77734375" style="1" customWidth="1"/>
    <col min="3334" max="3334" width="6.6640625" style="1" customWidth="1"/>
    <col min="3335" max="3335" width="5.109375" style="1" customWidth="1"/>
    <col min="3336" max="3336" width="5.21875" style="1" customWidth="1"/>
    <col min="3337" max="3337" width="14.109375" style="1" customWidth="1"/>
    <col min="3338" max="3338" width="6.109375" style="1" customWidth="1"/>
    <col min="3339" max="3339" width="6.44140625" style="1" customWidth="1"/>
    <col min="3340" max="3340" width="6" style="1" customWidth="1"/>
    <col min="3341" max="3564" width="9" style="1"/>
    <col min="3565" max="3565" width="7.88671875" style="1" customWidth="1"/>
    <col min="3566" max="3566" width="7.33203125" style="1" customWidth="1"/>
    <col min="3567" max="3567" width="5.6640625" style="1" customWidth="1"/>
    <col min="3568" max="3568" width="9.6640625" style="1" customWidth="1"/>
    <col min="3569" max="3569" width="12.21875" style="1" customWidth="1"/>
    <col min="3570" max="3570" width="5" style="1" customWidth="1"/>
    <col min="3571" max="3572" width="4.6640625" style="1" customWidth="1"/>
    <col min="3573" max="3573" width="4.88671875" style="1" customWidth="1"/>
    <col min="3574" max="3574" width="6.6640625" style="1" customWidth="1"/>
    <col min="3575" max="3575" width="6.88671875" style="1" customWidth="1"/>
    <col min="3576" max="3576" width="7.77734375" style="1" customWidth="1"/>
    <col min="3577" max="3578" width="6.77734375" style="1" customWidth="1"/>
    <col min="3579" max="3579" width="4.6640625" style="1" customWidth="1"/>
    <col min="3580" max="3580" width="6.77734375" style="1" customWidth="1"/>
    <col min="3581" max="3581" width="5.21875" style="1" customWidth="1"/>
    <col min="3582" max="3582" width="5.44140625" style="1" customWidth="1"/>
    <col min="3583" max="3583" width="7.109375" style="1" customWidth="1"/>
    <col min="3584" max="3584" width="6.6640625" style="1" customWidth="1"/>
    <col min="3585" max="3585" width="7.21875" style="1" customWidth="1"/>
    <col min="3586" max="3586" width="8.21875" style="1" customWidth="1"/>
    <col min="3587" max="3587" width="6.6640625" style="1" customWidth="1"/>
    <col min="3588" max="3588" width="6.77734375" style="1" customWidth="1"/>
    <col min="3589" max="3589" width="4.77734375" style="1" customWidth="1"/>
    <col min="3590" max="3590" width="6.6640625" style="1" customWidth="1"/>
    <col min="3591" max="3591" width="5.109375" style="1" customWidth="1"/>
    <col min="3592" max="3592" width="5.21875" style="1" customWidth="1"/>
    <col min="3593" max="3593" width="14.109375" style="1" customWidth="1"/>
    <col min="3594" max="3594" width="6.109375" style="1" customWidth="1"/>
    <col min="3595" max="3595" width="6.44140625" style="1" customWidth="1"/>
    <col min="3596" max="3596" width="6" style="1" customWidth="1"/>
    <col min="3597" max="3820" width="9" style="1"/>
    <col min="3821" max="3821" width="7.88671875" style="1" customWidth="1"/>
    <col min="3822" max="3822" width="7.33203125" style="1" customWidth="1"/>
    <col min="3823" max="3823" width="5.6640625" style="1" customWidth="1"/>
    <col min="3824" max="3824" width="9.6640625" style="1" customWidth="1"/>
    <col min="3825" max="3825" width="12.21875" style="1" customWidth="1"/>
    <col min="3826" max="3826" width="5" style="1" customWidth="1"/>
    <col min="3827" max="3828" width="4.6640625" style="1" customWidth="1"/>
    <col min="3829" max="3829" width="4.88671875" style="1" customWidth="1"/>
    <col min="3830" max="3830" width="6.6640625" style="1" customWidth="1"/>
    <col min="3831" max="3831" width="6.88671875" style="1" customWidth="1"/>
    <col min="3832" max="3832" width="7.77734375" style="1" customWidth="1"/>
    <col min="3833" max="3834" width="6.77734375" style="1" customWidth="1"/>
    <col min="3835" max="3835" width="4.6640625" style="1" customWidth="1"/>
    <col min="3836" max="3836" width="6.77734375" style="1" customWidth="1"/>
    <col min="3837" max="3837" width="5.21875" style="1" customWidth="1"/>
    <col min="3838" max="3838" width="5.44140625" style="1" customWidth="1"/>
    <col min="3839" max="3839" width="7.109375" style="1" customWidth="1"/>
    <col min="3840" max="3840" width="6.6640625" style="1" customWidth="1"/>
    <col min="3841" max="3841" width="7.21875" style="1" customWidth="1"/>
    <col min="3842" max="3842" width="8.21875" style="1" customWidth="1"/>
    <col min="3843" max="3843" width="6.6640625" style="1" customWidth="1"/>
    <col min="3844" max="3844" width="6.77734375" style="1" customWidth="1"/>
    <col min="3845" max="3845" width="4.77734375" style="1" customWidth="1"/>
    <col min="3846" max="3846" width="6.6640625" style="1" customWidth="1"/>
    <col min="3847" max="3847" width="5.109375" style="1" customWidth="1"/>
    <col min="3848" max="3848" width="5.21875" style="1" customWidth="1"/>
    <col min="3849" max="3849" width="14.109375" style="1" customWidth="1"/>
    <col min="3850" max="3850" width="6.109375" style="1" customWidth="1"/>
    <col min="3851" max="3851" width="6.44140625" style="1" customWidth="1"/>
    <col min="3852" max="3852" width="6" style="1" customWidth="1"/>
    <col min="3853" max="4076" width="9" style="1"/>
    <col min="4077" max="4077" width="7.88671875" style="1" customWidth="1"/>
    <col min="4078" max="4078" width="7.33203125" style="1" customWidth="1"/>
    <col min="4079" max="4079" width="5.6640625" style="1" customWidth="1"/>
    <col min="4080" max="4080" width="9.6640625" style="1" customWidth="1"/>
    <col min="4081" max="4081" width="12.21875" style="1" customWidth="1"/>
    <col min="4082" max="4082" width="5" style="1" customWidth="1"/>
    <col min="4083" max="4084" width="4.6640625" style="1" customWidth="1"/>
    <col min="4085" max="4085" width="4.88671875" style="1" customWidth="1"/>
    <col min="4086" max="4086" width="6.6640625" style="1" customWidth="1"/>
    <col min="4087" max="4087" width="6.88671875" style="1" customWidth="1"/>
    <col min="4088" max="4088" width="7.77734375" style="1" customWidth="1"/>
    <col min="4089" max="4090" width="6.77734375" style="1" customWidth="1"/>
    <col min="4091" max="4091" width="4.6640625" style="1" customWidth="1"/>
    <col min="4092" max="4092" width="6.77734375" style="1" customWidth="1"/>
    <col min="4093" max="4093" width="5.21875" style="1" customWidth="1"/>
    <col min="4094" max="4094" width="5.44140625" style="1" customWidth="1"/>
    <col min="4095" max="4095" width="7.109375" style="1" customWidth="1"/>
    <col min="4096" max="4096" width="6.6640625" style="1" customWidth="1"/>
    <col min="4097" max="4097" width="7.21875" style="1" customWidth="1"/>
    <col min="4098" max="4098" width="8.21875" style="1" customWidth="1"/>
    <col min="4099" max="4099" width="6.6640625" style="1" customWidth="1"/>
    <col min="4100" max="4100" width="6.77734375" style="1" customWidth="1"/>
    <col min="4101" max="4101" width="4.77734375" style="1" customWidth="1"/>
    <col min="4102" max="4102" width="6.6640625" style="1" customWidth="1"/>
    <col min="4103" max="4103" width="5.109375" style="1" customWidth="1"/>
    <col min="4104" max="4104" width="5.21875" style="1" customWidth="1"/>
    <col min="4105" max="4105" width="14.109375" style="1" customWidth="1"/>
    <col min="4106" max="4106" width="6.109375" style="1" customWidth="1"/>
    <col min="4107" max="4107" width="6.44140625" style="1" customWidth="1"/>
    <col min="4108" max="4108" width="6" style="1" customWidth="1"/>
    <col min="4109" max="4332" width="9" style="1"/>
    <col min="4333" max="4333" width="7.88671875" style="1" customWidth="1"/>
    <col min="4334" max="4334" width="7.33203125" style="1" customWidth="1"/>
    <col min="4335" max="4335" width="5.6640625" style="1" customWidth="1"/>
    <col min="4336" max="4336" width="9.6640625" style="1" customWidth="1"/>
    <col min="4337" max="4337" width="12.21875" style="1" customWidth="1"/>
    <col min="4338" max="4338" width="5" style="1" customWidth="1"/>
    <col min="4339" max="4340" width="4.6640625" style="1" customWidth="1"/>
    <col min="4341" max="4341" width="4.88671875" style="1" customWidth="1"/>
    <col min="4342" max="4342" width="6.6640625" style="1" customWidth="1"/>
    <col min="4343" max="4343" width="6.88671875" style="1" customWidth="1"/>
    <col min="4344" max="4344" width="7.77734375" style="1" customWidth="1"/>
    <col min="4345" max="4346" width="6.77734375" style="1" customWidth="1"/>
    <col min="4347" max="4347" width="4.6640625" style="1" customWidth="1"/>
    <col min="4348" max="4348" width="6.77734375" style="1" customWidth="1"/>
    <col min="4349" max="4349" width="5.21875" style="1" customWidth="1"/>
    <col min="4350" max="4350" width="5.44140625" style="1" customWidth="1"/>
    <col min="4351" max="4351" width="7.109375" style="1" customWidth="1"/>
    <col min="4352" max="4352" width="6.6640625" style="1" customWidth="1"/>
    <col min="4353" max="4353" width="7.21875" style="1" customWidth="1"/>
    <col min="4354" max="4354" width="8.21875" style="1" customWidth="1"/>
    <col min="4355" max="4355" width="6.6640625" style="1" customWidth="1"/>
    <col min="4356" max="4356" width="6.77734375" style="1" customWidth="1"/>
    <col min="4357" max="4357" width="4.77734375" style="1" customWidth="1"/>
    <col min="4358" max="4358" width="6.6640625" style="1" customWidth="1"/>
    <col min="4359" max="4359" width="5.109375" style="1" customWidth="1"/>
    <col min="4360" max="4360" width="5.21875" style="1" customWidth="1"/>
    <col min="4361" max="4361" width="14.109375" style="1" customWidth="1"/>
    <col min="4362" max="4362" width="6.109375" style="1" customWidth="1"/>
    <col min="4363" max="4363" width="6.44140625" style="1" customWidth="1"/>
    <col min="4364" max="4364" width="6" style="1" customWidth="1"/>
    <col min="4365" max="4588" width="9" style="1"/>
    <col min="4589" max="4589" width="7.88671875" style="1" customWidth="1"/>
    <col min="4590" max="4590" width="7.33203125" style="1" customWidth="1"/>
    <col min="4591" max="4591" width="5.6640625" style="1" customWidth="1"/>
    <col min="4592" max="4592" width="9.6640625" style="1" customWidth="1"/>
    <col min="4593" max="4593" width="12.21875" style="1" customWidth="1"/>
    <col min="4594" max="4594" width="5" style="1" customWidth="1"/>
    <col min="4595" max="4596" width="4.6640625" style="1" customWidth="1"/>
    <col min="4597" max="4597" width="4.88671875" style="1" customWidth="1"/>
    <col min="4598" max="4598" width="6.6640625" style="1" customWidth="1"/>
    <col min="4599" max="4599" width="6.88671875" style="1" customWidth="1"/>
    <col min="4600" max="4600" width="7.77734375" style="1" customWidth="1"/>
    <col min="4601" max="4602" width="6.77734375" style="1" customWidth="1"/>
    <col min="4603" max="4603" width="4.6640625" style="1" customWidth="1"/>
    <col min="4604" max="4604" width="6.77734375" style="1" customWidth="1"/>
    <col min="4605" max="4605" width="5.21875" style="1" customWidth="1"/>
    <col min="4606" max="4606" width="5.44140625" style="1" customWidth="1"/>
    <col min="4607" max="4607" width="7.109375" style="1" customWidth="1"/>
    <col min="4608" max="4608" width="6.6640625" style="1" customWidth="1"/>
    <col min="4609" max="4609" width="7.21875" style="1" customWidth="1"/>
    <col min="4610" max="4610" width="8.21875" style="1" customWidth="1"/>
    <col min="4611" max="4611" width="6.6640625" style="1" customWidth="1"/>
    <col min="4612" max="4612" width="6.77734375" style="1" customWidth="1"/>
    <col min="4613" max="4613" width="4.77734375" style="1" customWidth="1"/>
    <col min="4614" max="4614" width="6.6640625" style="1" customWidth="1"/>
    <col min="4615" max="4615" width="5.109375" style="1" customWidth="1"/>
    <col min="4616" max="4616" width="5.21875" style="1" customWidth="1"/>
    <col min="4617" max="4617" width="14.109375" style="1" customWidth="1"/>
    <col min="4618" max="4618" width="6.109375" style="1" customWidth="1"/>
    <col min="4619" max="4619" width="6.44140625" style="1" customWidth="1"/>
    <col min="4620" max="4620" width="6" style="1" customWidth="1"/>
    <col min="4621" max="4844" width="9" style="1"/>
    <col min="4845" max="4845" width="7.88671875" style="1" customWidth="1"/>
    <col min="4846" max="4846" width="7.33203125" style="1" customWidth="1"/>
    <col min="4847" max="4847" width="5.6640625" style="1" customWidth="1"/>
    <col min="4848" max="4848" width="9.6640625" style="1" customWidth="1"/>
    <col min="4849" max="4849" width="12.21875" style="1" customWidth="1"/>
    <col min="4850" max="4850" width="5" style="1" customWidth="1"/>
    <col min="4851" max="4852" width="4.6640625" style="1" customWidth="1"/>
    <col min="4853" max="4853" width="4.88671875" style="1" customWidth="1"/>
    <col min="4854" max="4854" width="6.6640625" style="1" customWidth="1"/>
    <col min="4855" max="4855" width="6.88671875" style="1" customWidth="1"/>
    <col min="4856" max="4856" width="7.77734375" style="1" customWidth="1"/>
    <col min="4857" max="4858" width="6.77734375" style="1" customWidth="1"/>
    <col min="4859" max="4859" width="4.6640625" style="1" customWidth="1"/>
    <col min="4860" max="4860" width="6.77734375" style="1" customWidth="1"/>
    <col min="4861" max="4861" width="5.21875" style="1" customWidth="1"/>
    <col min="4862" max="4862" width="5.44140625" style="1" customWidth="1"/>
    <col min="4863" max="4863" width="7.109375" style="1" customWidth="1"/>
    <col min="4864" max="4864" width="6.6640625" style="1" customWidth="1"/>
    <col min="4865" max="4865" width="7.21875" style="1" customWidth="1"/>
    <col min="4866" max="4866" width="8.21875" style="1" customWidth="1"/>
    <col min="4867" max="4867" width="6.6640625" style="1" customWidth="1"/>
    <col min="4868" max="4868" width="6.77734375" style="1" customWidth="1"/>
    <col min="4869" max="4869" width="4.77734375" style="1" customWidth="1"/>
    <col min="4870" max="4870" width="6.6640625" style="1" customWidth="1"/>
    <col min="4871" max="4871" width="5.109375" style="1" customWidth="1"/>
    <col min="4872" max="4872" width="5.21875" style="1" customWidth="1"/>
    <col min="4873" max="4873" width="14.109375" style="1" customWidth="1"/>
    <col min="4874" max="4874" width="6.109375" style="1" customWidth="1"/>
    <col min="4875" max="4875" width="6.44140625" style="1" customWidth="1"/>
    <col min="4876" max="4876" width="6" style="1" customWidth="1"/>
    <col min="4877" max="5100" width="9" style="1"/>
    <col min="5101" max="5101" width="7.88671875" style="1" customWidth="1"/>
    <col min="5102" max="5102" width="7.33203125" style="1" customWidth="1"/>
    <col min="5103" max="5103" width="5.6640625" style="1" customWidth="1"/>
    <col min="5104" max="5104" width="9.6640625" style="1" customWidth="1"/>
    <col min="5105" max="5105" width="12.21875" style="1" customWidth="1"/>
    <col min="5106" max="5106" width="5" style="1" customWidth="1"/>
    <col min="5107" max="5108" width="4.6640625" style="1" customWidth="1"/>
    <col min="5109" max="5109" width="4.88671875" style="1" customWidth="1"/>
    <col min="5110" max="5110" width="6.6640625" style="1" customWidth="1"/>
    <col min="5111" max="5111" width="6.88671875" style="1" customWidth="1"/>
    <col min="5112" max="5112" width="7.77734375" style="1" customWidth="1"/>
    <col min="5113" max="5114" width="6.77734375" style="1" customWidth="1"/>
    <col min="5115" max="5115" width="4.6640625" style="1" customWidth="1"/>
    <col min="5116" max="5116" width="6.77734375" style="1" customWidth="1"/>
    <col min="5117" max="5117" width="5.21875" style="1" customWidth="1"/>
    <col min="5118" max="5118" width="5.44140625" style="1" customWidth="1"/>
    <col min="5119" max="5119" width="7.109375" style="1" customWidth="1"/>
    <col min="5120" max="5120" width="6.6640625" style="1" customWidth="1"/>
    <col min="5121" max="5121" width="7.21875" style="1" customWidth="1"/>
    <col min="5122" max="5122" width="8.21875" style="1" customWidth="1"/>
    <col min="5123" max="5123" width="6.6640625" style="1" customWidth="1"/>
    <col min="5124" max="5124" width="6.77734375" style="1" customWidth="1"/>
    <col min="5125" max="5125" width="4.77734375" style="1" customWidth="1"/>
    <col min="5126" max="5126" width="6.6640625" style="1" customWidth="1"/>
    <col min="5127" max="5127" width="5.109375" style="1" customWidth="1"/>
    <col min="5128" max="5128" width="5.21875" style="1" customWidth="1"/>
    <col min="5129" max="5129" width="14.109375" style="1" customWidth="1"/>
    <col min="5130" max="5130" width="6.109375" style="1" customWidth="1"/>
    <col min="5131" max="5131" width="6.44140625" style="1" customWidth="1"/>
    <col min="5132" max="5132" width="6" style="1" customWidth="1"/>
    <col min="5133" max="5356" width="9" style="1"/>
    <col min="5357" max="5357" width="7.88671875" style="1" customWidth="1"/>
    <col min="5358" max="5358" width="7.33203125" style="1" customWidth="1"/>
    <col min="5359" max="5359" width="5.6640625" style="1" customWidth="1"/>
    <col min="5360" max="5360" width="9.6640625" style="1" customWidth="1"/>
    <col min="5361" max="5361" width="12.21875" style="1" customWidth="1"/>
    <col min="5362" max="5362" width="5" style="1" customWidth="1"/>
    <col min="5363" max="5364" width="4.6640625" style="1" customWidth="1"/>
    <col min="5365" max="5365" width="4.88671875" style="1" customWidth="1"/>
    <col min="5366" max="5366" width="6.6640625" style="1" customWidth="1"/>
    <col min="5367" max="5367" width="6.88671875" style="1" customWidth="1"/>
    <col min="5368" max="5368" width="7.77734375" style="1" customWidth="1"/>
    <col min="5369" max="5370" width="6.77734375" style="1" customWidth="1"/>
    <col min="5371" max="5371" width="4.6640625" style="1" customWidth="1"/>
    <col min="5372" max="5372" width="6.77734375" style="1" customWidth="1"/>
    <col min="5373" max="5373" width="5.21875" style="1" customWidth="1"/>
    <col min="5374" max="5374" width="5.44140625" style="1" customWidth="1"/>
    <col min="5375" max="5375" width="7.109375" style="1" customWidth="1"/>
    <col min="5376" max="5376" width="6.6640625" style="1" customWidth="1"/>
    <col min="5377" max="5377" width="7.21875" style="1" customWidth="1"/>
    <col min="5378" max="5378" width="8.21875" style="1" customWidth="1"/>
    <col min="5379" max="5379" width="6.6640625" style="1" customWidth="1"/>
    <col min="5380" max="5380" width="6.77734375" style="1" customWidth="1"/>
    <col min="5381" max="5381" width="4.77734375" style="1" customWidth="1"/>
    <col min="5382" max="5382" width="6.6640625" style="1" customWidth="1"/>
    <col min="5383" max="5383" width="5.109375" style="1" customWidth="1"/>
    <col min="5384" max="5384" width="5.21875" style="1" customWidth="1"/>
    <col min="5385" max="5385" width="14.109375" style="1" customWidth="1"/>
    <col min="5386" max="5386" width="6.109375" style="1" customWidth="1"/>
    <col min="5387" max="5387" width="6.44140625" style="1" customWidth="1"/>
    <col min="5388" max="5388" width="6" style="1" customWidth="1"/>
    <col min="5389" max="5612" width="9" style="1"/>
    <col min="5613" max="5613" width="7.88671875" style="1" customWidth="1"/>
    <col min="5614" max="5614" width="7.33203125" style="1" customWidth="1"/>
    <col min="5615" max="5615" width="5.6640625" style="1" customWidth="1"/>
    <col min="5616" max="5616" width="9.6640625" style="1" customWidth="1"/>
    <col min="5617" max="5617" width="12.21875" style="1" customWidth="1"/>
    <col min="5618" max="5618" width="5" style="1" customWidth="1"/>
    <col min="5619" max="5620" width="4.6640625" style="1" customWidth="1"/>
    <col min="5621" max="5621" width="4.88671875" style="1" customWidth="1"/>
    <col min="5622" max="5622" width="6.6640625" style="1" customWidth="1"/>
    <col min="5623" max="5623" width="6.88671875" style="1" customWidth="1"/>
    <col min="5624" max="5624" width="7.77734375" style="1" customWidth="1"/>
    <col min="5625" max="5626" width="6.77734375" style="1" customWidth="1"/>
    <col min="5627" max="5627" width="4.6640625" style="1" customWidth="1"/>
    <col min="5628" max="5628" width="6.77734375" style="1" customWidth="1"/>
    <col min="5629" max="5629" width="5.21875" style="1" customWidth="1"/>
    <col min="5630" max="5630" width="5.44140625" style="1" customWidth="1"/>
    <col min="5631" max="5631" width="7.109375" style="1" customWidth="1"/>
    <col min="5632" max="5632" width="6.6640625" style="1" customWidth="1"/>
    <col min="5633" max="5633" width="7.21875" style="1" customWidth="1"/>
    <col min="5634" max="5634" width="8.21875" style="1" customWidth="1"/>
    <col min="5635" max="5635" width="6.6640625" style="1" customWidth="1"/>
    <col min="5636" max="5636" width="6.77734375" style="1" customWidth="1"/>
    <col min="5637" max="5637" width="4.77734375" style="1" customWidth="1"/>
    <col min="5638" max="5638" width="6.6640625" style="1" customWidth="1"/>
    <col min="5639" max="5639" width="5.109375" style="1" customWidth="1"/>
    <col min="5640" max="5640" width="5.21875" style="1" customWidth="1"/>
    <col min="5641" max="5641" width="14.109375" style="1" customWidth="1"/>
    <col min="5642" max="5642" width="6.109375" style="1" customWidth="1"/>
    <col min="5643" max="5643" width="6.44140625" style="1" customWidth="1"/>
    <col min="5644" max="5644" width="6" style="1" customWidth="1"/>
    <col min="5645" max="5868" width="9" style="1"/>
    <col min="5869" max="5869" width="7.88671875" style="1" customWidth="1"/>
    <col min="5870" max="5870" width="7.33203125" style="1" customWidth="1"/>
    <col min="5871" max="5871" width="5.6640625" style="1" customWidth="1"/>
    <col min="5872" max="5872" width="9.6640625" style="1" customWidth="1"/>
    <col min="5873" max="5873" width="12.21875" style="1" customWidth="1"/>
    <col min="5874" max="5874" width="5" style="1" customWidth="1"/>
    <col min="5875" max="5876" width="4.6640625" style="1" customWidth="1"/>
    <col min="5877" max="5877" width="4.88671875" style="1" customWidth="1"/>
    <col min="5878" max="5878" width="6.6640625" style="1" customWidth="1"/>
    <col min="5879" max="5879" width="6.88671875" style="1" customWidth="1"/>
    <col min="5880" max="5880" width="7.77734375" style="1" customWidth="1"/>
    <col min="5881" max="5882" width="6.77734375" style="1" customWidth="1"/>
    <col min="5883" max="5883" width="4.6640625" style="1" customWidth="1"/>
    <col min="5884" max="5884" width="6.77734375" style="1" customWidth="1"/>
    <col min="5885" max="5885" width="5.21875" style="1" customWidth="1"/>
    <col min="5886" max="5886" width="5.44140625" style="1" customWidth="1"/>
    <col min="5887" max="5887" width="7.109375" style="1" customWidth="1"/>
    <col min="5888" max="5888" width="6.6640625" style="1" customWidth="1"/>
    <col min="5889" max="5889" width="7.21875" style="1" customWidth="1"/>
    <col min="5890" max="5890" width="8.21875" style="1" customWidth="1"/>
    <col min="5891" max="5891" width="6.6640625" style="1" customWidth="1"/>
    <col min="5892" max="5892" width="6.77734375" style="1" customWidth="1"/>
    <col min="5893" max="5893" width="4.77734375" style="1" customWidth="1"/>
    <col min="5894" max="5894" width="6.6640625" style="1" customWidth="1"/>
    <col min="5895" max="5895" width="5.109375" style="1" customWidth="1"/>
    <col min="5896" max="5896" width="5.21875" style="1" customWidth="1"/>
    <col min="5897" max="5897" width="14.109375" style="1" customWidth="1"/>
    <col min="5898" max="5898" width="6.109375" style="1" customWidth="1"/>
    <col min="5899" max="5899" width="6.44140625" style="1" customWidth="1"/>
    <col min="5900" max="5900" width="6" style="1" customWidth="1"/>
    <col min="5901" max="6124" width="9" style="1"/>
    <col min="6125" max="6125" width="7.88671875" style="1" customWidth="1"/>
    <col min="6126" max="6126" width="7.33203125" style="1" customWidth="1"/>
    <col min="6127" max="6127" width="5.6640625" style="1" customWidth="1"/>
    <col min="6128" max="6128" width="9.6640625" style="1" customWidth="1"/>
    <col min="6129" max="6129" width="12.21875" style="1" customWidth="1"/>
    <col min="6130" max="6130" width="5" style="1" customWidth="1"/>
    <col min="6131" max="6132" width="4.6640625" style="1" customWidth="1"/>
    <col min="6133" max="6133" width="4.88671875" style="1" customWidth="1"/>
    <col min="6134" max="6134" width="6.6640625" style="1" customWidth="1"/>
    <col min="6135" max="6135" width="6.88671875" style="1" customWidth="1"/>
    <col min="6136" max="6136" width="7.77734375" style="1" customWidth="1"/>
    <col min="6137" max="6138" width="6.77734375" style="1" customWidth="1"/>
    <col min="6139" max="6139" width="4.6640625" style="1" customWidth="1"/>
    <col min="6140" max="6140" width="6.77734375" style="1" customWidth="1"/>
    <col min="6141" max="6141" width="5.21875" style="1" customWidth="1"/>
    <col min="6142" max="6142" width="5.44140625" style="1" customWidth="1"/>
    <col min="6143" max="6143" width="7.109375" style="1" customWidth="1"/>
    <col min="6144" max="6144" width="6.6640625" style="1" customWidth="1"/>
    <col min="6145" max="6145" width="7.21875" style="1" customWidth="1"/>
    <col min="6146" max="6146" width="8.21875" style="1" customWidth="1"/>
    <col min="6147" max="6147" width="6.6640625" style="1" customWidth="1"/>
    <col min="6148" max="6148" width="6.77734375" style="1" customWidth="1"/>
    <col min="6149" max="6149" width="4.77734375" style="1" customWidth="1"/>
    <col min="6150" max="6150" width="6.6640625" style="1" customWidth="1"/>
    <col min="6151" max="6151" width="5.109375" style="1" customWidth="1"/>
    <col min="6152" max="6152" width="5.21875" style="1" customWidth="1"/>
    <col min="6153" max="6153" width="14.109375" style="1" customWidth="1"/>
    <col min="6154" max="6154" width="6.109375" style="1" customWidth="1"/>
    <col min="6155" max="6155" width="6.44140625" style="1" customWidth="1"/>
    <col min="6156" max="6156" width="6" style="1" customWidth="1"/>
    <col min="6157" max="6380" width="9" style="1"/>
    <col min="6381" max="6381" width="7.88671875" style="1" customWidth="1"/>
    <col min="6382" max="6382" width="7.33203125" style="1" customWidth="1"/>
    <col min="6383" max="6383" width="5.6640625" style="1" customWidth="1"/>
    <col min="6384" max="6384" width="9.6640625" style="1" customWidth="1"/>
    <col min="6385" max="6385" width="12.21875" style="1" customWidth="1"/>
    <col min="6386" max="6386" width="5" style="1" customWidth="1"/>
    <col min="6387" max="6388" width="4.6640625" style="1" customWidth="1"/>
    <col min="6389" max="6389" width="4.88671875" style="1" customWidth="1"/>
    <col min="6390" max="6390" width="6.6640625" style="1" customWidth="1"/>
    <col min="6391" max="6391" width="6.88671875" style="1" customWidth="1"/>
    <col min="6392" max="6392" width="7.77734375" style="1" customWidth="1"/>
    <col min="6393" max="6394" width="6.77734375" style="1" customWidth="1"/>
    <col min="6395" max="6395" width="4.6640625" style="1" customWidth="1"/>
    <col min="6396" max="6396" width="6.77734375" style="1" customWidth="1"/>
    <col min="6397" max="6397" width="5.21875" style="1" customWidth="1"/>
    <col min="6398" max="6398" width="5.44140625" style="1" customWidth="1"/>
    <col min="6399" max="6399" width="7.109375" style="1" customWidth="1"/>
    <col min="6400" max="6400" width="6.6640625" style="1" customWidth="1"/>
    <col min="6401" max="6401" width="7.21875" style="1" customWidth="1"/>
    <col min="6402" max="6402" width="8.21875" style="1" customWidth="1"/>
    <col min="6403" max="6403" width="6.6640625" style="1" customWidth="1"/>
    <col min="6404" max="6404" width="6.77734375" style="1" customWidth="1"/>
    <col min="6405" max="6405" width="4.77734375" style="1" customWidth="1"/>
    <col min="6406" max="6406" width="6.6640625" style="1" customWidth="1"/>
    <col min="6407" max="6407" width="5.109375" style="1" customWidth="1"/>
    <col min="6408" max="6408" width="5.21875" style="1" customWidth="1"/>
    <col min="6409" max="6409" width="14.109375" style="1" customWidth="1"/>
    <col min="6410" max="6410" width="6.109375" style="1" customWidth="1"/>
    <col min="6411" max="6411" width="6.44140625" style="1" customWidth="1"/>
    <col min="6412" max="6412" width="6" style="1" customWidth="1"/>
    <col min="6413" max="6636" width="9" style="1"/>
    <col min="6637" max="6637" width="7.88671875" style="1" customWidth="1"/>
    <col min="6638" max="6638" width="7.33203125" style="1" customWidth="1"/>
    <col min="6639" max="6639" width="5.6640625" style="1" customWidth="1"/>
    <col min="6640" max="6640" width="9.6640625" style="1" customWidth="1"/>
    <col min="6641" max="6641" width="12.21875" style="1" customWidth="1"/>
    <col min="6642" max="6642" width="5" style="1" customWidth="1"/>
    <col min="6643" max="6644" width="4.6640625" style="1" customWidth="1"/>
    <col min="6645" max="6645" width="4.88671875" style="1" customWidth="1"/>
    <col min="6646" max="6646" width="6.6640625" style="1" customWidth="1"/>
    <col min="6647" max="6647" width="6.88671875" style="1" customWidth="1"/>
    <col min="6648" max="6648" width="7.77734375" style="1" customWidth="1"/>
    <col min="6649" max="6650" width="6.77734375" style="1" customWidth="1"/>
    <col min="6651" max="6651" width="4.6640625" style="1" customWidth="1"/>
    <col min="6652" max="6652" width="6.77734375" style="1" customWidth="1"/>
    <col min="6653" max="6653" width="5.21875" style="1" customWidth="1"/>
    <col min="6654" max="6654" width="5.44140625" style="1" customWidth="1"/>
    <col min="6655" max="6655" width="7.109375" style="1" customWidth="1"/>
    <col min="6656" max="6656" width="6.6640625" style="1" customWidth="1"/>
    <col min="6657" max="6657" width="7.21875" style="1" customWidth="1"/>
    <col min="6658" max="6658" width="8.21875" style="1" customWidth="1"/>
    <col min="6659" max="6659" width="6.6640625" style="1" customWidth="1"/>
    <col min="6660" max="6660" width="6.77734375" style="1" customWidth="1"/>
    <col min="6661" max="6661" width="4.77734375" style="1" customWidth="1"/>
    <col min="6662" max="6662" width="6.6640625" style="1" customWidth="1"/>
    <col min="6663" max="6663" width="5.109375" style="1" customWidth="1"/>
    <col min="6664" max="6664" width="5.21875" style="1" customWidth="1"/>
    <col min="6665" max="6665" width="14.109375" style="1" customWidth="1"/>
    <col min="6666" max="6666" width="6.109375" style="1" customWidth="1"/>
    <col min="6667" max="6667" width="6.44140625" style="1" customWidth="1"/>
    <col min="6668" max="6668" width="6" style="1" customWidth="1"/>
    <col min="6669" max="6892" width="9" style="1"/>
    <col min="6893" max="6893" width="7.88671875" style="1" customWidth="1"/>
    <col min="6894" max="6894" width="7.33203125" style="1" customWidth="1"/>
    <col min="6895" max="6895" width="5.6640625" style="1" customWidth="1"/>
    <col min="6896" max="6896" width="9.6640625" style="1" customWidth="1"/>
    <col min="6897" max="6897" width="12.21875" style="1" customWidth="1"/>
    <col min="6898" max="6898" width="5" style="1" customWidth="1"/>
    <col min="6899" max="6900" width="4.6640625" style="1" customWidth="1"/>
    <col min="6901" max="6901" width="4.88671875" style="1" customWidth="1"/>
    <col min="6902" max="6902" width="6.6640625" style="1" customWidth="1"/>
    <col min="6903" max="6903" width="6.88671875" style="1" customWidth="1"/>
    <col min="6904" max="6904" width="7.77734375" style="1" customWidth="1"/>
    <col min="6905" max="6906" width="6.77734375" style="1" customWidth="1"/>
    <col min="6907" max="6907" width="4.6640625" style="1" customWidth="1"/>
    <col min="6908" max="6908" width="6.77734375" style="1" customWidth="1"/>
    <col min="6909" max="6909" width="5.21875" style="1" customWidth="1"/>
    <col min="6910" max="6910" width="5.44140625" style="1" customWidth="1"/>
    <col min="6911" max="6911" width="7.109375" style="1" customWidth="1"/>
    <col min="6912" max="6912" width="6.6640625" style="1" customWidth="1"/>
    <col min="6913" max="6913" width="7.21875" style="1" customWidth="1"/>
    <col min="6914" max="6914" width="8.21875" style="1" customWidth="1"/>
    <col min="6915" max="6915" width="6.6640625" style="1" customWidth="1"/>
    <col min="6916" max="6916" width="6.77734375" style="1" customWidth="1"/>
    <col min="6917" max="6917" width="4.77734375" style="1" customWidth="1"/>
    <col min="6918" max="6918" width="6.6640625" style="1" customWidth="1"/>
    <col min="6919" max="6919" width="5.109375" style="1" customWidth="1"/>
    <col min="6920" max="6920" width="5.21875" style="1" customWidth="1"/>
    <col min="6921" max="6921" width="14.109375" style="1" customWidth="1"/>
    <col min="6922" max="6922" width="6.109375" style="1" customWidth="1"/>
    <col min="6923" max="6923" width="6.44140625" style="1" customWidth="1"/>
    <col min="6924" max="6924" width="6" style="1" customWidth="1"/>
    <col min="6925" max="7148" width="9" style="1"/>
    <col min="7149" max="7149" width="7.88671875" style="1" customWidth="1"/>
    <col min="7150" max="7150" width="7.33203125" style="1" customWidth="1"/>
    <col min="7151" max="7151" width="5.6640625" style="1" customWidth="1"/>
    <col min="7152" max="7152" width="9.6640625" style="1" customWidth="1"/>
    <col min="7153" max="7153" width="12.21875" style="1" customWidth="1"/>
    <col min="7154" max="7154" width="5" style="1" customWidth="1"/>
    <col min="7155" max="7156" width="4.6640625" style="1" customWidth="1"/>
    <col min="7157" max="7157" width="4.88671875" style="1" customWidth="1"/>
    <col min="7158" max="7158" width="6.6640625" style="1" customWidth="1"/>
    <col min="7159" max="7159" width="6.88671875" style="1" customWidth="1"/>
    <col min="7160" max="7160" width="7.77734375" style="1" customWidth="1"/>
    <col min="7161" max="7162" width="6.77734375" style="1" customWidth="1"/>
    <col min="7163" max="7163" width="4.6640625" style="1" customWidth="1"/>
    <col min="7164" max="7164" width="6.77734375" style="1" customWidth="1"/>
    <col min="7165" max="7165" width="5.21875" style="1" customWidth="1"/>
    <col min="7166" max="7166" width="5.44140625" style="1" customWidth="1"/>
    <col min="7167" max="7167" width="7.109375" style="1" customWidth="1"/>
    <col min="7168" max="7168" width="6.6640625" style="1" customWidth="1"/>
    <col min="7169" max="7169" width="7.21875" style="1" customWidth="1"/>
    <col min="7170" max="7170" width="8.21875" style="1" customWidth="1"/>
    <col min="7171" max="7171" width="6.6640625" style="1" customWidth="1"/>
    <col min="7172" max="7172" width="6.77734375" style="1" customWidth="1"/>
    <col min="7173" max="7173" width="4.77734375" style="1" customWidth="1"/>
    <col min="7174" max="7174" width="6.6640625" style="1" customWidth="1"/>
    <col min="7175" max="7175" width="5.109375" style="1" customWidth="1"/>
    <col min="7176" max="7176" width="5.21875" style="1" customWidth="1"/>
    <col min="7177" max="7177" width="14.109375" style="1" customWidth="1"/>
    <col min="7178" max="7178" width="6.109375" style="1" customWidth="1"/>
    <col min="7179" max="7179" width="6.44140625" style="1" customWidth="1"/>
    <col min="7180" max="7180" width="6" style="1" customWidth="1"/>
    <col min="7181" max="7404" width="9" style="1"/>
    <col min="7405" max="7405" width="7.88671875" style="1" customWidth="1"/>
    <col min="7406" max="7406" width="7.33203125" style="1" customWidth="1"/>
    <col min="7407" max="7407" width="5.6640625" style="1" customWidth="1"/>
    <col min="7408" max="7408" width="9.6640625" style="1" customWidth="1"/>
    <col min="7409" max="7409" width="12.21875" style="1" customWidth="1"/>
    <col min="7410" max="7410" width="5" style="1" customWidth="1"/>
    <col min="7411" max="7412" width="4.6640625" style="1" customWidth="1"/>
    <col min="7413" max="7413" width="4.88671875" style="1" customWidth="1"/>
    <col min="7414" max="7414" width="6.6640625" style="1" customWidth="1"/>
    <col min="7415" max="7415" width="6.88671875" style="1" customWidth="1"/>
    <col min="7416" max="7416" width="7.77734375" style="1" customWidth="1"/>
    <col min="7417" max="7418" width="6.77734375" style="1" customWidth="1"/>
    <col min="7419" max="7419" width="4.6640625" style="1" customWidth="1"/>
    <col min="7420" max="7420" width="6.77734375" style="1" customWidth="1"/>
    <col min="7421" max="7421" width="5.21875" style="1" customWidth="1"/>
    <col min="7422" max="7422" width="5.44140625" style="1" customWidth="1"/>
    <col min="7423" max="7423" width="7.109375" style="1" customWidth="1"/>
    <col min="7424" max="7424" width="6.6640625" style="1" customWidth="1"/>
    <col min="7425" max="7425" width="7.21875" style="1" customWidth="1"/>
    <col min="7426" max="7426" width="8.21875" style="1" customWidth="1"/>
    <col min="7427" max="7427" width="6.6640625" style="1" customWidth="1"/>
    <col min="7428" max="7428" width="6.77734375" style="1" customWidth="1"/>
    <col min="7429" max="7429" width="4.77734375" style="1" customWidth="1"/>
    <col min="7430" max="7430" width="6.6640625" style="1" customWidth="1"/>
    <col min="7431" max="7431" width="5.109375" style="1" customWidth="1"/>
    <col min="7432" max="7432" width="5.21875" style="1" customWidth="1"/>
    <col min="7433" max="7433" width="14.109375" style="1" customWidth="1"/>
    <col min="7434" max="7434" width="6.109375" style="1" customWidth="1"/>
    <col min="7435" max="7435" width="6.44140625" style="1" customWidth="1"/>
    <col min="7436" max="7436" width="6" style="1" customWidth="1"/>
    <col min="7437" max="7660" width="9" style="1"/>
    <col min="7661" max="7661" width="7.88671875" style="1" customWidth="1"/>
    <col min="7662" max="7662" width="7.33203125" style="1" customWidth="1"/>
    <col min="7663" max="7663" width="5.6640625" style="1" customWidth="1"/>
    <col min="7664" max="7664" width="9.6640625" style="1" customWidth="1"/>
    <col min="7665" max="7665" width="12.21875" style="1" customWidth="1"/>
    <col min="7666" max="7666" width="5" style="1" customWidth="1"/>
    <col min="7667" max="7668" width="4.6640625" style="1" customWidth="1"/>
    <col min="7669" max="7669" width="4.88671875" style="1" customWidth="1"/>
    <col min="7670" max="7670" width="6.6640625" style="1" customWidth="1"/>
    <col min="7671" max="7671" width="6.88671875" style="1" customWidth="1"/>
    <col min="7672" max="7672" width="7.77734375" style="1" customWidth="1"/>
    <col min="7673" max="7674" width="6.77734375" style="1" customWidth="1"/>
    <col min="7675" max="7675" width="4.6640625" style="1" customWidth="1"/>
    <col min="7676" max="7676" width="6.77734375" style="1" customWidth="1"/>
    <col min="7677" max="7677" width="5.21875" style="1" customWidth="1"/>
    <col min="7678" max="7678" width="5.44140625" style="1" customWidth="1"/>
    <col min="7679" max="7679" width="7.109375" style="1" customWidth="1"/>
    <col min="7680" max="7680" width="6.6640625" style="1" customWidth="1"/>
    <col min="7681" max="7681" width="7.21875" style="1" customWidth="1"/>
    <col min="7682" max="7682" width="8.21875" style="1" customWidth="1"/>
    <col min="7683" max="7683" width="6.6640625" style="1" customWidth="1"/>
    <col min="7684" max="7684" width="6.77734375" style="1" customWidth="1"/>
    <col min="7685" max="7685" width="4.77734375" style="1" customWidth="1"/>
    <col min="7686" max="7686" width="6.6640625" style="1" customWidth="1"/>
    <col min="7687" max="7687" width="5.109375" style="1" customWidth="1"/>
    <col min="7688" max="7688" width="5.21875" style="1" customWidth="1"/>
    <col min="7689" max="7689" width="14.109375" style="1" customWidth="1"/>
    <col min="7690" max="7690" width="6.109375" style="1" customWidth="1"/>
    <col min="7691" max="7691" width="6.44140625" style="1" customWidth="1"/>
    <col min="7692" max="7692" width="6" style="1" customWidth="1"/>
    <col min="7693" max="7916" width="9" style="1"/>
    <col min="7917" max="7917" width="7.88671875" style="1" customWidth="1"/>
    <col min="7918" max="7918" width="7.33203125" style="1" customWidth="1"/>
    <col min="7919" max="7919" width="5.6640625" style="1" customWidth="1"/>
    <col min="7920" max="7920" width="9.6640625" style="1" customWidth="1"/>
    <col min="7921" max="7921" width="12.21875" style="1" customWidth="1"/>
    <col min="7922" max="7922" width="5" style="1" customWidth="1"/>
    <col min="7923" max="7924" width="4.6640625" style="1" customWidth="1"/>
    <col min="7925" max="7925" width="4.88671875" style="1" customWidth="1"/>
    <col min="7926" max="7926" width="6.6640625" style="1" customWidth="1"/>
    <col min="7927" max="7927" width="6.88671875" style="1" customWidth="1"/>
    <col min="7928" max="7928" width="7.77734375" style="1" customWidth="1"/>
    <col min="7929" max="7930" width="6.77734375" style="1" customWidth="1"/>
    <col min="7931" max="7931" width="4.6640625" style="1" customWidth="1"/>
    <col min="7932" max="7932" width="6.77734375" style="1" customWidth="1"/>
    <col min="7933" max="7933" width="5.21875" style="1" customWidth="1"/>
    <col min="7934" max="7934" width="5.44140625" style="1" customWidth="1"/>
    <col min="7935" max="7935" width="7.109375" style="1" customWidth="1"/>
    <col min="7936" max="7936" width="6.6640625" style="1" customWidth="1"/>
    <col min="7937" max="7937" width="7.21875" style="1" customWidth="1"/>
    <col min="7938" max="7938" width="8.21875" style="1" customWidth="1"/>
    <col min="7939" max="7939" width="6.6640625" style="1" customWidth="1"/>
    <col min="7940" max="7940" width="6.77734375" style="1" customWidth="1"/>
    <col min="7941" max="7941" width="4.77734375" style="1" customWidth="1"/>
    <col min="7942" max="7942" width="6.6640625" style="1" customWidth="1"/>
    <col min="7943" max="7943" width="5.109375" style="1" customWidth="1"/>
    <col min="7944" max="7944" width="5.21875" style="1" customWidth="1"/>
    <col min="7945" max="7945" width="14.109375" style="1" customWidth="1"/>
    <col min="7946" max="7946" width="6.109375" style="1" customWidth="1"/>
    <col min="7947" max="7947" width="6.44140625" style="1" customWidth="1"/>
    <col min="7948" max="7948" width="6" style="1" customWidth="1"/>
    <col min="7949" max="8172" width="9" style="1"/>
    <col min="8173" max="8173" width="7.88671875" style="1" customWidth="1"/>
    <col min="8174" max="8174" width="7.33203125" style="1" customWidth="1"/>
    <col min="8175" max="8175" width="5.6640625" style="1" customWidth="1"/>
    <col min="8176" max="8176" width="9.6640625" style="1" customWidth="1"/>
    <col min="8177" max="8177" width="12.21875" style="1" customWidth="1"/>
    <col min="8178" max="8178" width="5" style="1" customWidth="1"/>
    <col min="8179" max="8180" width="4.6640625" style="1" customWidth="1"/>
    <col min="8181" max="8181" width="4.88671875" style="1" customWidth="1"/>
    <col min="8182" max="8182" width="6.6640625" style="1" customWidth="1"/>
    <col min="8183" max="8183" width="6.88671875" style="1" customWidth="1"/>
    <col min="8184" max="8184" width="7.77734375" style="1" customWidth="1"/>
    <col min="8185" max="8186" width="6.77734375" style="1" customWidth="1"/>
    <col min="8187" max="8187" width="4.6640625" style="1" customWidth="1"/>
    <col min="8188" max="8188" width="6.77734375" style="1" customWidth="1"/>
    <col min="8189" max="8189" width="5.21875" style="1" customWidth="1"/>
    <col min="8190" max="8190" width="5.44140625" style="1" customWidth="1"/>
    <col min="8191" max="8191" width="7.109375" style="1" customWidth="1"/>
    <col min="8192" max="8192" width="6.6640625" style="1" customWidth="1"/>
    <col min="8193" max="8193" width="7.21875" style="1" customWidth="1"/>
    <col min="8194" max="8194" width="8.21875" style="1" customWidth="1"/>
    <col min="8195" max="8195" width="6.6640625" style="1" customWidth="1"/>
    <col min="8196" max="8196" width="6.77734375" style="1" customWidth="1"/>
    <col min="8197" max="8197" width="4.77734375" style="1" customWidth="1"/>
    <col min="8198" max="8198" width="6.6640625" style="1" customWidth="1"/>
    <col min="8199" max="8199" width="5.109375" style="1" customWidth="1"/>
    <col min="8200" max="8200" width="5.21875" style="1" customWidth="1"/>
    <col min="8201" max="8201" width="14.109375" style="1" customWidth="1"/>
    <col min="8202" max="8202" width="6.109375" style="1" customWidth="1"/>
    <col min="8203" max="8203" width="6.44140625" style="1" customWidth="1"/>
    <col min="8204" max="8204" width="6" style="1" customWidth="1"/>
    <col min="8205" max="8428" width="9" style="1"/>
    <col min="8429" max="8429" width="7.88671875" style="1" customWidth="1"/>
    <col min="8430" max="8430" width="7.33203125" style="1" customWidth="1"/>
    <col min="8431" max="8431" width="5.6640625" style="1" customWidth="1"/>
    <col min="8432" max="8432" width="9.6640625" style="1" customWidth="1"/>
    <col min="8433" max="8433" width="12.21875" style="1" customWidth="1"/>
    <col min="8434" max="8434" width="5" style="1" customWidth="1"/>
    <col min="8435" max="8436" width="4.6640625" style="1" customWidth="1"/>
    <col min="8437" max="8437" width="4.88671875" style="1" customWidth="1"/>
    <col min="8438" max="8438" width="6.6640625" style="1" customWidth="1"/>
    <col min="8439" max="8439" width="6.88671875" style="1" customWidth="1"/>
    <col min="8440" max="8440" width="7.77734375" style="1" customWidth="1"/>
    <col min="8441" max="8442" width="6.77734375" style="1" customWidth="1"/>
    <col min="8443" max="8443" width="4.6640625" style="1" customWidth="1"/>
    <col min="8444" max="8444" width="6.77734375" style="1" customWidth="1"/>
    <col min="8445" max="8445" width="5.21875" style="1" customWidth="1"/>
    <col min="8446" max="8446" width="5.44140625" style="1" customWidth="1"/>
    <col min="8447" max="8447" width="7.109375" style="1" customWidth="1"/>
    <col min="8448" max="8448" width="6.6640625" style="1" customWidth="1"/>
    <col min="8449" max="8449" width="7.21875" style="1" customWidth="1"/>
    <col min="8450" max="8450" width="8.21875" style="1" customWidth="1"/>
    <col min="8451" max="8451" width="6.6640625" style="1" customWidth="1"/>
    <col min="8452" max="8452" width="6.77734375" style="1" customWidth="1"/>
    <col min="8453" max="8453" width="4.77734375" style="1" customWidth="1"/>
    <col min="8454" max="8454" width="6.6640625" style="1" customWidth="1"/>
    <col min="8455" max="8455" width="5.109375" style="1" customWidth="1"/>
    <col min="8456" max="8456" width="5.21875" style="1" customWidth="1"/>
    <col min="8457" max="8457" width="14.109375" style="1" customWidth="1"/>
    <col min="8458" max="8458" width="6.109375" style="1" customWidth="1"/>
    <col min="8459" max="8459" width="6.44140625" style="1" customWidth="1"/>
    <col min="8460" max="8460" width="6" style="1" customWidth="1"/>
    <col min="8461" max="8684" width="9" style="1"/>
    <col min="8685" max="8685" width="7.88671875" style="1" customWidth="1"/>
    <col min="8686" max="8686" width="7.33203125" style="1" customWidth="1"/>
    <col min="8687" max="8687" width="5.6640625" style="1" customWidth="1"/>
    <col min="8688" max="8688" width="9.6640625" style="1" customWidth="1"/>
    <col min="8689" max="8689" width="12.21875" style="1" customWidth="1"/>
    <col min="8690" max="8690" width="5" style="1" customWidth="1"/>
    <col min="8691" max="8692" width="4.6640625" style="1" customWidth="1"/>
    <col min="8693" max="8693" width="4.88671875" style="1" customWidth="1"/>
    <col min="8694" max="8694" width="6.6640625" style="1" customWidth="1"/>
    <col min="8695" max="8695" width="6.88671875" style="1" customWidth="1"/>
    <col min="8696" max="8696" width="7.77734375" style="1" customWidth="1"/>
    <col min="8697" max="8698" width="6.77734375" style="1" customWidth="1"/>
    <col min="8699" max="8699" width="4.6640625" style="1" customWidth="1"/>
    <col min="8700" max="8700" width="6.77734375" style="1" customWidth="1"/>
    <col min="8701" max="8701" width="5.21875" style="1" customWidth="1"/>
    <col min="8702" max="8702" width="5.44140625" style="1" customWidth="1"/>
    <col min="8703" max="8703" width="7.109375" style="1" customWidth="1"/>
    <col min="8704" max="8704" width="6.6640625" style="1" customWidth="1"/>
    <col min="8705" max="8705" width="7.21875" style="1" customWidth="1"/>
    <col min="8706" max="8706" width="8.21875" style="1" customWidth="1"/>
    <col min="8707" max="8707" width="6.6640625" style="1" customWidth="1"/>
    <col min="8708" max="8708" width="6.77734375" style="1" customWidth="1"/>
    <col min="8709" max="8709" width="4.77734375" style="1" customWidth="1"/>
    <col min="8710" max="8710" width="6.6640625" style="1" customWidth="1"/>
    <col min="8711" max="8711" width="5.109375" style="1" customWidth="1"/>
    <col min="8712" max="8712" width="5.21875" style="1" customWidth="1"/>
    <col min="8713" max="8713" width="14.109375" style="1" customWidth="1"/>
    <col min="8714" max="8714" width="6.109375" style="1" customWidth="1"/>
    <col min="8715" max="8715" width="6.44140625" style="1" customWidth="1"/>
    <col min="8716" max="8716" width="6" style="1" customWidth="1"/>
    <col min="8717" max="8940" width="9" style="1"/>
    <col min="8941" max="8941" width="7.88671875" style="1" customWidth="1"/>
    <col min="8942" max="8942" width="7.33203125" style="1" customWidth="1"/>
    <col min="8943" max="8943" width="5.6640625" style="1" customWidth="1"/>
    <col min="8944" max="8944" width="9.6640625" style="1" customWidth="1"/>
    <col min="8945" max="8945" width="12.21875" style="1" customWidth="1"/>
    <col min="8946" max="8946" width="5" style="1" customWidth="1"/>
    <col min="8947" max="8948" width="4.6640625" style="1" customWidth="1"/>
    <col min="8949" max="8949" width="4.88671875" style="1" customWidth="1"/>
    <col min="8950" max="8950" width="6.6640625" style="1" customWidth="1"/>
    <col min="8951" max="8951" width="6.88671875" style="1" customWidth="1"/>
    <col min="8952" max="8952" width="7.77734375" style="1" customWidth="1"/>
    <col min="8953" max="8954" width="6.77734375" style="1" customWidth="1"/>
    <col min="8955" max="8955" width="4.6640625" style="1" customWidth="1"/>
    <col min="8956" max="8956" width="6.77734375" style="1" customWidth="1"/>
    <col min="8957" max="8957" width="5.21875" style="1" customWidth="1"/>
    <col min="8958" max="8958" width="5.44140625" style="1" customWidth="1"/>
    <col min="8959" max="8959" width="7.109375" style="1" customWidth="1"/>
    <col min="8960" max="8960" width="6.6640625" style="1" customWidth="1"/>
    <col min="8961" max="8961" width="7.21875" style="1" customWidth="1"/>
    <col min="8962" max="8962" width="8.21875" style="1" customWidth="1"/>
    <col min="8963" max="8963" width="6.6640625" style="1" customWidth="1"/>
    <col min="8964" max="8964" width="6.77734375" style="1" customWidth="1"/>
    <col min="8965" max="8965" width="4.77734375" style="1" customWidth="1"/>
    <col min="8966" max="8966" width="6.6640625" style="1" customWidth="1"/>
    <col min="8967" max="8967" width="5.109375" style="1" customWidth="1"/>
    <col min="8968" max="8968" width="5.21875" style="1" customWidth="1"/>
    <col min="8969" max="8969" width="14.109375" style="1" customWidth="1"/>
    <col min="8970" max="8970" width="6.109375" style="1" customWidth="1"/>
    <col min="8971" max="8971" width="6.44140625" style="1" customWidth="1"/>
    <col min="8972" max="8972" width="6" style="1" customWidth="1"/>
    <col min="8973" max="9196" width="9" style="1"/>
    <col min="9197" max="9197" width="7.88671875" style="1" customWidth="1"/>
    <col min="9198" max="9198" width="7.33203125" style="1" customWidth="1"/>
    <col min="9199" max="9199" width="5.6640625" style="1" customWidth="1"/>
    <col min="9200" max="9200" width="9.6640625" style="1" customWidth="1"/>
    <col min="9201" max="9201" width="12.21875" style="1" customWidth="1"/>
    <col min="9202" max="9202" width="5" style="1" customWidth="1"/>
    <col min="9203" max="9204" width="4.6640625" style="1" customWidth="1"/>
    <col min="9205" max="9205" width="4.88671875" style="1" customWidth="1"/>
    <col min="9206" max="9206" width="6.6640625" style="1" customWidth="1"/>
    <col min="9207" max="9207" width="6.88671875" style="1" customWidth="1"/>
    <col min="9208" max="9208" width="7.77734375" style="1" customWidth="1"/>
    <col min="9209" max="9210" width="6.77734375" style="1" customWidth="1"/>
    <col min="9211" max="9211" width="4.6640625" style="1" customWidth="1"/>
    <col min="9212" max="9212" width="6.77734375" style="1" customWidth="1"/>
    <col min="9213" max="9213" width="5.21875" style="1" customWidth="1"/>
    <col min="9214" max="9214" width="5.44140625" style="1" customWidth="1"/>
    <col min="9215" max="9215" width="7.109375" style="1" customWidth="1"/>
    <col min="9216" max="9216" width="6.6640625" style="1" customWidth="1"/>
    <col min="9217" max="9217" width="7.21875" style="1" customWidth="1"/>
    <col min="9218" max="9218" width="8.21875" style="1" customWidth="1"/>
    <col min="9219" max="9219" width="6.6640625" style="1" customWidth="1"/>
    <col min="9220" max="9220" width="6.77734375" style="1" customWidth="1"/>
    <col min="9221" max="9221" width="4.77734375" style="1" customWidth="1"/>
    <col min="9222" max="9222" width="6.6640625" style="1" customWidth="1"/>
    <col min="9223" max="9223" width="5.109375" style="1" customWidth="1"/>
    <col min="9224" max="9224" width="5.21875" style="1" customWidth="1"/>
    <col min="9225" max="9225" width="14.109375" style="1" customWidth="1"/>
    <col min="9226" max="9226" width="6.109375" style="1" customWidth="1"/>
    <col min="9227" max="9227" width="6.44140625" style="1" customWidth="1"/>
    <col min="9228" max="9228" width="6" style="1" customWidth="1"/>
    <col min="9229" max="9452" width="9" style="1"/>
    <col min="9453" max="9453" width="7.88671875" style="1" customWidth="1"/>
    <col min="9454" max="9454" width="7.33203125" style="1" customWidth="1"/>
    <col min="9455" max="9455" width="5.6640625" style="1" customWidth="1"/>
    <col min="9456" max="9456" width="9.6640625" style="1" customWidth="1"/>
    <col min="9457" max="9457" width="12.21875" style="1" customWidth="1"/>
    <col min="9458" max="9458" width="5" style="1" customWidth="1"/>
    <col min="9459" max="9460" width="4.6640625" style="1" customWidth="1"/>
    <col min="9461" max="9461" width="4.88671875" style="1" customWidth="1"/>
    <col min="9462" max="9462" width="6.6640625" style="1" customWidth="1"/>
    <col min="9463" max="9463" width="6.88671875" style="1" customWidth="1"/>
    <col min="9464" max="9464" width="7.77734375" style="1" customWidth="1"/>
    <col min="9465" max="9466" width="6.77734375" style="1" customWidth="1"/>
    <col min="9467" max="9467" width="4.6640625" style="1" customWidth="1"/>
    <col min="9468" max="9468" width="6.77734375" style="1" customWidth="1"/>
    <col min="9469" max="9469" width="5.21875" style="1" customWidth="1"/>
    <col min="9470" max="9470" width="5.44140625" style="1" customWidth="1"/>
    <col min="9471" max="9471" width="7.109375" style="1" customWidth="1"/>
    <col min="9472" max="9472" width="6.6640625" style="1" customWidth="1"/>
    <col min="9473" max="9473" width="7.21875" style="1" customWidth="1"/>
    <col min="9474" max="9474" width="8.21875" style="1" customWidth="1"/>
    <col min="9475" max="9475" width="6.6640625" style="1" customWidth="1"/>
    <col min="9476" max="9476" width="6.77734375" style="1" customWidth="1"/>
    <col min="9477" max="9477" width="4.77734375" style="1" customWidth="1"/>
    <col min="9478" max="9478" width="6.6640625" style="1" customWidth="1"/>
    <col min="9479" max="9479" width="5.109375" style="1" customWidth="1"/>
    <col min="9480" max="9480" width="5.21875" style="1" customWidth="1"/>
    <col min="9481" max="9481" width="14.109375" style="1" customWidth="1"/>
    <col min="9482" max="9482" width="6.109375" style="1" customWidth="1"/>
    <col min="9483" max="9483" width="6.44140625" style="1" customWidth="1"/>
    <col min="9484" max="9484" width="6" style="1" customWidth="1"/>
    <col min="9485" max="9708" width="9" style="1"/>
    <col min="9709" max="9709" width="7.88671875" style="1" customWidth="1"/>
    <col min="9710" max="9710" width="7.33203125" style="1" customWidth="1"/>
    <col min="9711" max="9711" width="5.6640625" style="1" customWidth="1"/>
    <col min="9712" max="9712" width="9.6640625" style="1" customWidth="1"/>
    <col min="9713" max="9713" width="12.21875" style="1" customWidth="1"/>
    <col min="9714" max="9714" width="5" style="1" customWidth="1"/>
    <col min="9715" max="9716" width="4.6640625" style="1" customWidth="1"/>
    <col min="9717" max="9717" width="4.88671875" style="1" customWidth="1"/>
    <col min="9718" max="9718" width="6.6640625" style="1" customWidth="1"/>
    <col min="9719" max="9719" width="6.88671875" style="1" customWidth="1"/>
    <col min="9720" max="9720" width="7.77734375" style="1" customWidth="1"/>
    <col min="9721" max="9722" width="6.77734375" style="1" customWidth="1"/>
    <col min="9723" max="9723" width="4.6640625" style="1" customWidth="1"/>
    <col min="9724" max="9724" width="6.77734375" style="1" customWidth="1"/>
    <col min="9725" max="9725" width="5.21875" style="1" customWidth="1"/>
    <col min="9726" max="9726" width="5.44140625" style="1" customWidth="1"/>
    <col min="9727" max="9727" width="7.109375" style="1" customWidth="1"/>
    <col min="9728" max="9728" width="6.6640625" style="1" customWidth="1"/>
    <col min="9729" max="9729" width="7.21875" style="1" customWidth="1"/>
    <col min="9730" max="9730" width="8.21875" style="1" customWidth="1"/>
    <col min="9731" max="9731" width="6.6640625" style="1" customWidth="1"/>
    <col min="9732" max="9732" width="6.77734375" style="1" customWidth="1"/>
    <col min="9733" max="9733" width="4.77734375" style="1" customWidth="1"/>
    <col min="9734" max="9734" width="6.6640625" style="1" customWidth="1"/>
    <col min="9735" max="9735" width="5.109375" style="1" customWidth="1"/>
    <col min="9736" max="9736" width="5.21875" style="1" customWidth="1"/>
    <col min="9737" max="9737" width="14.109375" style="1" customWidth="1"/>
    <col min="9738" max="9738" width="6.109375" style="1" customWidth="1"/>
    <col min="9739" max="9739" width="6.44140625" style="1" customWidth="1"/>
    <col min="9740" max="9740" width="6" style="1" customWidth="1"/>
    <col min="9741" max="9964" width="9" style="1"/>
    <col min="9965" max="9965" width="7.88671875" style="1" customWidth="1"/>
    <col min="9966" max="9966" width="7.33203125" style="1" customWidth="1"/>
    <col min="9967" max="9967" width="5.6640625" style="1" customWidth="1"/>
    <col min="9968" max="9968" width="9.6640625" style="1" customWidth="1"/>
    <col min="9969" max="9969" width="12.21875" style="1" customWidth="1"/>
    <col min="9970" max="9970" width="5" style="1" customWidth="1"/>
    <col min="9971" max="9972" width="4.6640625" style="1" customWidth="1"/>
    <col min="9973" max="9973" width="4.88671875" style="1" customWidth="1"/>
    <col min="9974" max="9974" width="6.6640625" style="1" customWidth="1"/>
    <col min="9975" max="9975" width="6.88671875" style="1" customWidth="1"/>
    <col min="9976" max="9976" width="7.77734375" style="1" customWidth="1"/>
    <col min="9977" max="9978" width="6.77734375" style="1" customWidth="1"/>
    <col min="9979" max="9979" width="4.6640625" style="1" customWidth="1"/>
    <col min="9980" max="9980" width="6.77734375" style="1" customWidth="1"/>
    <col min="9981" max="9981" width="5.21875" style="1" customWidth="1"/>
    <col min="9982" max="9982" width="5.44140625" style="1" customWidth="1"/>
    <col min="9983" max="9983" width="7.109375" style="1" customWidth="1"/>
    <col min="9984" max="9984" width="6.6640625" style="1" customWidth="1"/>
    <col min="9985" max="9985" width="7.21875" style="1" customWidth="1"/>
    <col min="9986" max="9986" width="8.21875" style="1" customWidth="1"/>
    <col min="9987" max="9987" width="6.6640625" style="1" customWidth="1"/>
    <col min="9988" max="9988" width="6.77734375" style="1" customWidth="1"/>
    <col min="9989" max="9989" width="4.77734375" style="1" customWidth="1"/>
    <col min="9990" max="9990" width="6.6640625" style="1" customWidth="1"/>
    <col min="9991" max="9991" width="5.109375" style="1" customWidth="1"/>
    <col min="9992" max="9992" width="5.21875" style="1" customWidth="1"/>
    <col min="9993" max="9993" width="14.109375" style="1" customWidth="1"/>
    <col min="9994" max="9994" width="6.109375" style="1" customWidth="1"/>
    <col min="9995" max="9995" width="6.44140625" style="1" customWidth="1"/>
    <col min="9996" max="9996" width="6" style="1" customWidth="1"/>
    <col min="9997" max="10220" width="9" style="1"/>
    <col min="10221" max="10221" width="7.88671875" style="1" customWidth="1"/>
    <col min="10222" max="10222" width="7.33203125" style="1" customWidth="1"/>
    <col min="10223" max="10223" width="5.6640625" style="1" customWidth="1"/>
    <col min="10224" max="10224" width="9.6640625" style="1" customWidth="1"/>
    <col min="10225" max="10225" width="12.21875" style="1" customWidth="1"/>
    <col min="10226" max="10226" width="5" style="1" customWidth="1"/>
    <col min="10227" max="10228" width="4.6640625" style="1" customWidth="1"/>
    <col min="10229" max="10229" width="4.88671875" style="1" customWidth="1"/>
    <col min="10230" max="10230" width="6.6640625" style="1" customWidth="1"/>
    <col min="10231" max="10231" width="6.88671875" style="1" customWidth="1"/>
    <col min="10232" max="10232" width="7.77734375" style="1" customWidth="1"/>
    <col min="10233" max="10234" width="6.77734375" style="1" customWidth="1"/>
    <col min="10235" max="10235" width="4.6640625" style="1" customWidth="1"/>
    <col min="10236" max="10236" width="6.77734375" style="1" customWidth="1"/>
    <col min="10237" max="10237" width="5.21875" style="1" customWidth="1"/>
    <col min="10238" max="10238" width="5.44140625" style="1" customWidth="1"/>
    <col min="10239" max="10239" width="7.109375" style="1" customWidth="1"/>
    <col min="10240" max="10240" width="6.6640625" style="1" customWidth="1"/>
    <col min="10241" max="10241" width="7.21875" style="1" customWidth="1"/>
    <col min="10242" max="10242" width="8.21875" style="1" customWidth="1"/>
    <col min="10243" max="10243" width="6.6640625" style="1" customWidth="1"/>
    <col min="10244" max="10244" width="6.77734375" style="1" customWidth="1"/>
    <col min="10245" max="10245" width="4.77734375" style="1" customWidth="1"/>
    <col min="10246" max="10246" width="6.6640625" style="1" customWidth="1"/>
    <col min="10247" max="10247" width="5.109375" style="1" customWidth="1"/>
    <col min="10248" max="10248" width="5.21875" style="1" customWidth="1"/>
    <col min="10249" max="10249" width="14.109375" style="1" customWidth="1"/>
    <col min="10250" max="10250" width="6.109375" style="1" customWidth="1"/>
    <col min="10251" max="10251" width="6.44140625" style="1" customWidth="1"/>
    <col min="10252" max="10252" width="6" style="1" customWidth="1"/>
    <col min="10253" max="10476" width="9" style="1"/>
    <col min="10477" max="10477" width="7.88671875" style="1" customWidth="1"/>
    <col min="10478" max="10478" width="7.33203125" style="1" customWidth="1"/>
    <col min="10479" max="10479" width="5.6640625" style="1" customWidth="1"/>
    <col min="10480" max="10480" width="9.6640625" style="1" customWidth="1"/>
    <col min="10481" max="10481" width="12.21875" style="1" customWidth="1"/>
    <col min="10482" max="10482" width="5" style="1" customWidth="1"/>
    <col min="10483" max="10484" width="4.6640625" style="1" customWidth="1"/>
    <col min="10485" max="10485" width="4.88671875" style="1" customWidth="1"/>
    <col min="10486" max="10486" width="6.6640625" style="1" customWidth="1"/>
    <col min="10487" max="10487" width="6.88671875" style="1" customWidth="1"/>
    <col min="10488" max="10488" width="7.77734375" style="1" customWidth="1"/>
    <col min="10489" max="10490" width="6.77734375" style="1" customWidth="1"/>
    <col min="10491" max="10491" width="4.6640625" style="1" customWidth="1"/>
    <col min="10492" max="10492" width="6.77734375" style="1" customWidth="1"/>
    <col min="10493" max="10493" width="5.21875" style="1" customWidth="1"/>
    <col min="10494" max="10494" width="5.44140625" style="1" customWidth="1"/>
    <col min="10495" max="10495" width="7.109375" style="1" customWidth="1"/>
    <col min="10496" max="10496" width="6.6640625" style="1" customWidth="1"/>
    <col min="10497" max="10497" width="7.21875" style="1" customWidth="1"/>
    <col min="10498" max="10498" width="8.21875" style="1" customWidth="1"/>
    <col min="10499" max="10499" width="6.6640625" style="1" customWidth="1"/>
    <col min="10500" max="10500" width="6.77734375" style="1" customWidth="1"/>
    <col min="10501" max="10501" width="4.77734375" style="1" customWidth="1"/>
    <col min="10502" max="10502" width="6.6640625" style="1" customWidth="1"/>
    <col min="10503" max="10503" width="5.109375" style="1" customWidth="1"/>
    <col min="10504" max="10504" width="5.21875" style="1" customWidth="1"/>
    <col min="10505" max="10505" width="14.109375" style="1" customWidth="1"/>
    <col min="10506" max="10506" width="6.109375" style="1" customWidth="1"/>
    <col min="10507" max="10507" width="6.44140625" style="1" customWidth="1"/>
    <col min="10508" max="10508" width="6" style="1" customWidth="1"/>
    <col min="10509" max="10732" width="9" style="1"/>
    <col min="10733" max="10733" width="7.88671875" style="1" customWidth="1"/>
    <col min="10734" max="10734" width="7.33203125" style="1" customWidth="1"/>
    <col min="10735" max="10735" width="5.6640625" style="1" customWidth="1"/>
    <col min="10736" max="10736" width="9.6640625" style="1" customWidth="1"/>
    <col min="10737" max="10737" width="12.21875" style="1" customWidth="1"/>
    <col min="10738" max="10738" width="5" style="1" customWidth="1"/>
    <col min="10739" max="10740" width="4.6640625" style="1" customWidth="1"/>
    <col min="10741" max="10741" width="4.88671875" style="1" customWidth="1"/>
    <col min="10742" max="10742" width="6.6640625" style="1" customWidth="1"/>
    <col min="10743" max="10743" width="6.88671875" style="1" customWidth="1"/>
    <col min="10744" max="10744" width="7.77734375" style="1" customWidth="1"/>
    <col min="10745" max="10746" width="6.77734375" style="1" customWidth="1"/>
    <col min="10747" max="10747" width="4.6640625" style="1" customWidth="1"/>
    <col min="10748" max="10748" width="6.77734375" style="1" customWidth="1"/>
    <col min="10749" max="10749" width="5.21875" style="1" customWidth="1"/>
    <col min="10750" max="10750" width="5.44140625" style="1" customWidth="1"/>
    <col min="10751" max="10751" width="7.109375" style="1" customWidth="1"/>
    <col min="10752" max="10752" width="6.6640625" style="1" customWidth="1"/>
    <col min="10753" max="10753" width="7.21875" style="1" customWidth="1"/>
    <col min="10754" max="10754" width="8.21875" style="1" customWidth="1"/>
    <col min="10755" max="10755" width="6.6640625" style="1" customWidth="1"/>
    <col min="10756" max="10756" width="6.77734375" style="1" customWidth="1"/>
    <col min="10757" max="10757" width="4.77734375" style="1" customWidth="1"/>
    <col min="10758" max="10758" width="6.6640625" style="1" customWidth="1"/>
    <col min="10759" max="10759" width="5.109375" style="1" customWidth="1"/>
    <col min="10760" max="10760" width="5.21875" style="1" customWidth="1"/>
    <col min="10761" max="10761" width="14.109375" style="1" customWidth="1"/>
    <col min="10762" max="10762" width="6.109375" style="1" customWidth="1"/>
    <col min="10763" max="10763" width="6.44140625" style="1" customWidth="1"/>
    <col min="10764" max="10764" width="6" style="1" customWidth="1"/>
    <col min="10765" max="10988" width="9" style="1"/>
    <col min="10989" max="10989" width="7.88671875" style="1" customWidth="1"/>
    <col min="10990" max="10990" width="7.33203125" style="1" customWidth="1"/>
    <col min="10991" max="10991" width="5.6640625" style="1" customWidth="1"/>
    <col min="10992" max="10992" width="9.6640625" style="1" customWidth="1"/>
    <col min="10993" max="10993" width="12.21875" style="1" customWidth="1"/>
    <col min="10994" max="10994" width="5" style="1" customWidth="1"/>
    <col min="10995" max="10996" width="4.6640625" style="1" customWidth="1"/>
    <col min="10997" max="10997" width="4.88671875" style="1" customWidth="1"/>
    <col min="10998" max="10998" width="6.6640625" style="1" customWidth="1"/>
    <col min="10999" max="10999" width="6.88671875" style="1" customWidth="1"/>
    <col min="11000" max="11000" width="7.77734375" style="1" customWidth="1"/>
    <col min="11001" max="11002" width="6.77734375" style="1" customWidth="1"/>
    <col min="11003" max="11003" width="4.6640625" style="1" customWidth="1"/>
    <col min="11004" max="11004" width="6.77734375" style="1" customWidth="1"/>
    <col min="11005" max="11005" width="5.21875" style="1" customWidth="1"/>
    <col min="11006" max="11006" width="5.44140625" style="1" customWidth="1"/>
    <col min="11007" max="11007" width="7.109375" style="1" customWidth="1"/>
    <col min="11008" max="11008" width="6.6640625" style="1" customWidth="1"/>
    <col min="11009" max="11009" width="7.21875" style="1" customWidth="1"/>
    <col min="11010" max="11010" width="8.21875" style="1" customWidth="1"/>
    <col min="11011" max="11011" width="6.6640625" style="1" customWidth="1"/>
    <col min="11012" max="11012" width="6.77734375" style="1" customWidth="1"/>
    <col min="11013" max="11013" width="4.77734375" style="1" customWidth="1"/>
    <col min="11014" max="11014" width="6.6640625" style="1" customWidth="1"/>
    <col min="11015" max="11015" width="5.109375" style="1" customWidth="1"/>
    <col min="11016" max="11016" width="5.21875" style="1" customWidth="1"/>
    <col min="11017" max="11017" width="14.109375" style="1" customWidth="1"/>
    <col min="11018" max="11018" width="6.109375" style="1" customWidth="1"/>
    <col min="11019" max="11019" width="6.44140625" style="1" customWidth="1"/>
    <col min="11020" max="11020" width="6" style="1" customWidth="1"/>
    <col min="11021" max="11244" width="9" style="1"/>
    <col min="11245" max="11245" width="7.88671875" style="1" customWidth="1"/>
    <col min="11246" max="11246" width="7.33203125" style="1" customWidth="1"/>
    <col min="11247" max="11247" width="5.6640625" style="1" customWidth="1"/>
    <col min="11248" max="11248" width="9.6640625" style="1" customWidth="1"/>
    <col min="11249" max="11249" width="12.21875" style="1" customWidth="1"/>
    <col min="11250" max="11250" width="5" style="1" customWidth="1"/>
    <col min="11251" max="11252" width="4.6640625" style="1" customWidth="1"/>
    <col min="11253" max="11253" width="4.88671875" style="1" customWidth="1"/>
    <col min="11254" max="11254" width="6.6640625" style="1" customWidth="1"/>
    <col min="11255" max="11255" width="6.88671875" style="1" customWidth="1"/>
    <col min="11256" max="11256" width="7.77734375" style="1" customWidth="1"/>
    <col min="11257" max="11258" width="6.77734375" style="1" customWidth="1"/>
    <col min="11259" max="11259" width="4.6640625" style="1" customWidth="1"/>
    <col min="11260" max="11260" width="6.77734375" style="1" customWidth="1"/>
    <col min="11261" max="11261" width="5.21875" style="1" customWidth="1"/>
    <col min="11262" max="11262" width="5.44140625" style="1" customWidth="1"/>
    <col min="11263" max="11263" width="7.109375" style="1" customWidth="1"/>
    <col min="11264" max="11264" width="6.6640625" style="1" customWidth="1"/>
    <col min="11265" max="11265" width="7.21875" style="1" customWidth="1"/>
    <col min="11266" max="11266" width="8.21875" style="1" customWidth="1"/>
    <col min="11267" max="11267" width="6.6640625" style="1" customWidth="1"/>
    <col min="11268" max="11268" width="6.77734375" style="1" customWidth="1"/>
    <col min="11269" max="11269" width="4.77734375" style="1" customWidth="1"/>
    <col min="11270" max="11270" width="6.6640625" style="1" customWidth="1"/>
    <col min="11271" max="11271" width="5.109375" style="1" customWidth="1"/>
    <col min="11272" max="11272" width="5.21875" style="1" customWidth="1"/>
    <col min="11273" max="11273" width="14.109375" style="1" customWidth="1"/>
    <col min="11274" max="11274" width="6.109375" style="1" customWidth="1"/>
    <col min="11275" max="11275" width="6.44140625" style="1" customWidth="1"/>
    <col min="11276" max="11276" width="6" style="1" customWidth="1"/>
    <col min="11277" max="11500" width="9" style="1"/>
    <col min="11501" max="11501" width="7.88671875" style="1" customWidth="1"/>
    <col min="11502" max="11502" width="7.33203125" style="1" customWidth="1"/>
    <col min="11503" max="11503" width="5.6640625" style="1" customWidth="1"/>
    <col min="11504" max="11504" width="9.6640625" style="1" customWidth="1"/>
    <col min="11505" max="11505" width="12.21875" style="1" customWidth="1"/>
    <col min="11506" max="11506" width="5" style="1" customWidth="1"/>
    <col min="11507" max="11508" width="4.6640625" style="1" customWidth="1"/>
    <col min="11509" max="11509" width="4.88671875" style="1" customWidth="1"/>
    <col min="11510" max="11510" width="6.6640625" style="1" customWidth="1"/>
    <col min="11511" max="11511" width="6.88671875" style="1" customWidth="1"/>
    <col min="11512" max="11512" width="7.77734375" style="1" customWidth="1"/>
    <col min="11513" max="11514" width="6.77734375" style="1" customWidth="1"/>
    <col min="11515" max="11515" width="4.6640625" style="1" customWidth="1"/>
    <col min="11516" max="11516" width="6.77734375" style="1" customWidth="1"/>
    <col min="11517" max="11517" width="5.21875" style="1" customWidth="1"/>
    <col min="11518" max="11518" width="5.44140625" style="1" customWidth="1"/>
    <col min="11519" max="11519" width="7.109375" style="1" customWidth="1"/>
    <col min="11520" max="11520" width="6.6640625" style="1" customWidth="1"/>
    <col min="11521" max="11521" width="7.21875" style="1" customWidth="1"/>
    <col min="11522" max="11522" width="8.21875" style="1" customWidth="1"/>
    <col min="11523" max="11523" width="6.6640625" style="1" customWidth="1"/>
    <col min="11524" max="11524" width="6.77734375" style="1" customWidth="1"/>
    <col min="11525" max="11525" width="4.77734375" style="1" customWidth="1"/>
    <col min="11526" max="11526" width="6.6640625" style="1" customWidth="1"/>
    <col min="11527" max="11527" width="5.109375" style="1" customWidth="1"/>
    <col min="11528" max="11528" width="5.21875" style="1" customWidth="1"/>
    <col min="11529" max="11529" width="14.109375" style="1" customWidth="1"/>
    <col min="11530" max="11530" width="6.109375" style="1" customWidth="1"/>
    <col min="11531" max="11531" width="6.44140625" style="1" customWidth="1"/>
    <col min="11532" max="11532" width="6" style="1" customWidth="1"/>
    <col min="11533" max="11756" width="9" style="1"/>
    <col min="11757" max="11757" width="7.88671875" style="1" customWidth="1"/>
    <col min="11758" max="11758" width="7.33203125" style="1" customWidth="1"/>
    <col min="11759" max="11759" width="5.6640625" style="1" customWidth="1"/>
    <col min="11760" max="11760" width="9.6640625" style="1" customWidth="1"/>
    <col min="11761" max="11761" width="12.21875" style="1" customWidth="1"/>
    <col min="11762" max="11762" width="5" style="1" customWidth="1"/>
    <col min="11763" max="11764" width="4.6640625" style="1" customWidth="1"/>
    <col min="11765" max="11765" width="4.88671875" style="1" customWidth="1"/>
    <col min="11766" max="11766" width="6.6640625" style="1" customWidth="1"/>
    <col min="11767" max="11767" width="6.88671875" style="1" customWidth="1"/>
    <col min="11768" max="11768" width="7.77734375" style="1" customWidth="1"/>
    <col min="11769" max="11770" width="6.77734375" style="1" customWidth="1"/>
    <col min="11771" max="11771" width="4.6640625" style="1" customWidth="1"/>
    <col min="11772" max="11772" width="6.77734375" style="1" customWidth="1"/>
    <col min="11773" max="11773" width="5.21875" style="1" customWidth="1"/>
    <col min="11774" max="11774" width="5.44140625" style="1" customWidth="1"/>
    <col min="11775" max="11775" width="7.109375" style="1" customWidth="1"/>
    <col min="11776" max="11776" width="6.6640625" style="1" customWidth="1"/>
    <col min="11777" max="11777" width="7.21875" style="1" customWidth="1"/>
    <col min="11778" max="11778" width="8.21875" style="1" customWidth="1"/>
    <col min="11779" max="11779" width="6.6640625" style="1" customWidth="1"/>
    <col min="11780" max="11780" width="6.77734375" style="1" customWidth="1"/>
    <col min="11781" max="11781" width="4.77734375" style="1" customWidth="1"/>
    <col min="11782" max="11782" width="6.6640625" style="1" customWidth="1"/>
    <col min="11783" max="11783" width="5.109375" style="1" customWidth="1"/>
    <col min="11784" max="11784" width="5.21875" style="1" customWidth="1"/>
    <col min="11785" max="11785" width="14.109375" style="1" customWidth="1"/>
    <col min="11786" max="11786" width="6.109375" style="1" customWidth="1"/>
    <col min="11787" max="11787" width="6.44140625" style="1" customWidth="1"/>
    <col min="11788" max="11788" width="6" style="1" customWidth="1"/>
    <col min="11789" max="12012" width="9" style="1"/>
    <col min="12013" max="12013" width="7.88671875" style="1" customWidth="1"/>
    <col min="12014" max="12014" width="7.33203125" style="1" customWidth="1"/>
    <col min="12015" max="12015" width="5.6640625" style="1" customWidth="1"/>
    <col min="12016" max="12016" width="9.6640625" style="1" customWidth="1"/>
    <col min="12017" max="12017" width="12.21875" style="1" customWidth="1"/>
    <col min="12018" max="12018" width="5" style="1" customWidth="1"/>
    <col min="12019" max="12020" width="4.6640625" style="1" customWidth="1"/>
    <col min="12021" max="12021" width="4.88671875" style="1" customWidth="1"/>
    <col min="12022" max="12022" width="6.6640625" style="1" customWidth="1"/>
    <col min="12023" max="12023" width="6.88671875" style="1" customWidth="1"/>
    <col min="12024" max="12024" width="7.77734375" style="1" customWidth="1"/>
    <col min="12025" max="12026" width="6.77734375" style="1" customWidth="1"/>
    <col min="12027" max="12027" width="4.6640625" style="1" customWidth="1"/>
    <col min="12028" max="12028" width="6.77734375" style="1" customWidth="1"/>
    <col min="12029" max="12029" width="5.21875" style="1" customWidth="1"/>
    <col min="12030" max="12030" width="5.44140625" style="1" customWidth="1"/>
    <col min="12031" max="12031" width="7.109375" style="1" customWidth="1"/>
    <col min="12032" max="12032" width="6.6640625" style="1" customWidth="1"/>
    <col min="12033" max="12033" width="7.21875" style="1" customWidth="1"/>
    <col min="12034" max="12034" width="8.21875" style="1" customWidth="1"/>
    <col min="12035" max="12035" width="6.6640625" style="1" customWidth="1"/>
    <col min="12036" max="12036" width="6.77734375" style="1" customWidth="1"/>
    <col min="12037" max="12037" width="4.77734375" style="1" customWidth="1"/>
    <col min="12038" max="12038" width="6.6640625" style="1" customWidth="1"/>
    <col min="12039" max="12039" width="5.109375" style="1" customWidth="1"/>
    <col min="12040" max="12040" width="5.21875" style="1" customWidth="1"/>
    <col min="12041" max="12041" width="14.109375" style="1" customWidth="1"/>
    <col min="12042" max="12042" width="6.109375" style="1" customWidth="1"/>
    <col min="12043" max="12043" width="6.44140625" style="1" customWidth="1"/>
    <col min="12044" max="12044" width="6" style="1" customWidth="1"/>
    <col min="12045" max="12268" width="9" style="1"/>
    <col min="12269" max="12269" width="7.88671875" style="1" customWidth="1"/>
    <col min="12270" max="12270" width="7.33203125" style="1" customWidth="1"/>
    <col min="12271" max="12271" width="5.6640625" style="1" customWidth="1"/>
    <col min="12272" max="12272" width="9.6640625" style="1" customWidth="1"/>
    <col min="12273" max="12273" width="12.21875" style="1" customWidth="1"/>
    <col min="12274" max="12274" width="5" style="1" customWidth="1"/>
    <col min="12275" max="12276" width="4.6640625" style="1" customWidth="1"/>
    <col min="12277" max="12277" width="4.88671875" style="1" customWidth="1"/>
    <col min="12278" max="12278" width="6.6640625" style="1" customWidth="1"/>
    <col min="12279" max="12279" width="6.88671875" style="1" customWidth="1"/>
    <col min="12280" max="12280" width="7.77734375" style="1" customWidth="1"/>
    <col min="12281" max="12282" width="6.77734375" style="1" customWidth="1"/>
    <col min="12283" max="12283" width="4.6640625" style="1" customWidth="1"/>
    <col min="12284" max="12284" width="6.77734375" style="1" customWidth="1"/>
    <col min="12285" max="12285" width="5.21875" style="1" customWidth="1"/>
    <col min="12286" max="12286" width="5.44140625" style="1" customWidth="1"/>
    <col min="12287" max="12287" width="7.109375" style="1" customWidth="1"/>
    <col min="12288" max="12288" width="6.6640625" style="1" customWidth="1"/>
    <col min="12289" max="12289" width="7.21875" style="1" customWidth="1"/>
    <col min="12290" max="12290" width="8.21875" style="1" customWidth="1"/>
    <col min="12291" max="12291" width="6.6640625" style="1" customWidth="1"/>
    <col min="12292" max="12292" width="6.77734375" style="1" customWidth="1"/>
    <col min="12293" max="12293" width="4.77734375" style="1" customWidth="1"/>
    <col min="12294" max="12294" width="6.6640625" style="1" customWidth="1"/>
    <col min="12295" max="12295" width="5.109375" style="1" customWidth="1"/>
    <col min="12296" max="12296" width="5.21875" style="1" customWidth="1"/>
    <col min="12297" max="12297" width="14.109375" style="1" customWidth="1"/>
    <col min="12298" max="12298" width="6.109375" style="1" customWidth="1"/>
    <col min="12299" max="12299" width="6.44140625" style="1" customWidth="1"/>
    <col min="12300" max="12300" width="6" style="1" customWidth="1"/>
    <col min="12301" max="12524" width="9" style="1"/>
    <col min="12525" max="12525" width="7.88671875" style="1" customWidth="1"/>
    <col min="12526" max="12526" width="7.33203125" style="1" customWidth="1"/>
    <col min="12527" max="12527" width="5.6640625" style="1" customWidth="1"/>
    <col min="12528" max="12528" width="9.6640625" style="1" customWidth="1"/>
    <col min="12529" max="12529" width="12.21875" style="1" customWidth="1"/>
    <col min="12530" max="12530" width="5" style="1" customWidth="1"/>
    <col min="12531" max="12532" width="4.6640625" style="1" customWidth="1"/>
    <col min="12533" max="12533" width="4.88671875" style="1" customWidth="1"/>
    <col min="12534" max="12534" width="6.6640625" style="1" customWidth="1"/>
    <col min="12535" max="12535" width="6.88671875" style="1" customWidth="1"/>
    <col min="12536" max="12536" width="7.77734375" style="1" customWidth="1"/>
    <col min="12537" max="12538" width="6.77734375" style="1" customWidth="1"/>
    <col min="12539" max="12539" width="4.6640625" style="1" customWidth="1"/>
    <col min="12540" max="12540" width="6.77734375" style="1" customWidth="1"/>
    <col min="12541" max="12541" width="5.21875" style="1" customWidth="1"/>
    <col min="12542" max="12542" width="5.44140625" style="1" customWidth="1"/>
    <col min="12543" max="12543" width="7.109375" style="1" customWidth="1"/>
    <col min="12544" max="12544" width="6.6640625" style="1" customWidth="1"/>
    <col min="12545" max="12545" width="7.21875" style="1" customWidth="1"/>
    <col min="12546" max="12546" width="8.21875" style="1" customWidth="1"/>
    <col min="12547" max="12547" width="6.6640625" style="1" customWidth="1"/>
    <col min="12548" max="12548" width="6.77734375" style="1" customWidth="1"/>
    <col min="12549" max="12549" width="4.77734375" style="1" customWidth="1"/>
    <col min="12550" max="12550" width="6.6640625" style="1" customWidth="1"/>
    <col min="12551" max="12551" width="5.109375" style="1" customWidth="1"/>
    <col min="12552" max="12552" width="5.21875" style="1" customWidth="1"/>
    <col min="12553" max="12553" width="14.109375" style="1" customWidth="1"/>
    <col min="12554" max="12554" width="6.109375" style="1" customWidth="1"/>
    <col min="12555" max="12555" width="6.44140625" style="1" customWidth="1"/>
    <col min="12556" max="12556" width="6" style="1" customWidth="1"/>
    <col min="12557" max="12780" width="9" style="1"/>
    <col min="12781" max="12781" width="7.88671875" style="1" customWidth="1"/>
    <col min="12782" max="12782" width="7.33203125" style="1" customWidth="1"/>
    <col min="12783" max="12783" width="5.6640625" style="1" customWidth="1"/>
    <col min="12784" max="12784" width="9.6640625" style="1" customWidth="1"/>
    <col min="12785" max="12785" width="12.21875" style="1" customWidth="1"/>
    <col min="12786" max="12786" width="5" style="1" customWidth="1"/>
    <col min="12787" max="12788" width="4.6640625" style="1" customWidth="1"/>
    <col min="12789" max="12789" width="4.88671875" style="1" customWidth="1"/>
    <col min="12790" max="12790" width="6.6640625" style="1" customWidth="1"/>
    <col min="12791" max="12791" width="6.88671875" style="1" customWidth="1"/>
    <col min="12792" max="12792" width="7.77734375" style="1" customWidth="1"/>
    <col min="12793" max="12794" width="6.77734375" style="1" customWidth="1"/>
    <col min="12795" max="12795" width="4.6640625" style="1" customWidth="1"/>
    <col min="12796" max="12796" width="6.77734375" style="1" customWidth="1"/>
    <col min="12797" max="12797" width="5.21875" style="1" customWidth="1"/>
    <col min="12798" max="12798" width="5.44140625" style="1" customWidth="1"/>
    <col min="12799" max="12799" width="7.109375" style="1" customWidth="1"/>
    <col min="12800" max="12800" width="6.6640625" style="1" customWidth="1"/>
    <col min="12801" max="12801" width="7.21875" style="1" customWidth="1"/>
    <col min="12802" max="12802" width="8.21875" style="1" customWidth="1"/>
    <col min="12803" max="12803" width="6.6640625" style="1" customWidth="1"/>
    <col min="12804" max="12804" width="6.77734375" style="1" customWidth="1"/>
    <col min="12805" max="12805" width="4.77734375" style="1" customWidth="1"/>
    <col min="12806" max="12806" width="6.6640625" style="1" customWidth="1"/>
    <col min="12807" max="12807" width="5.109375" style="1" customWidth="1"/>
    <col min="12808" max="12808" width="5.21875" style="1" customWidth="1"/>
    <col min="12809" max="12809" width="14.109375" style="1" customWidth="1"/>
    <col min="12810" max="12810" width="6.109375" style="1" customWidth="1"/>
    <col min="12811" max="12811" width="6.44140625" style="1" customWidth="1"/>
    <col min="12812" max="12812" width="6" style="1" customWidth="1"/>
    <col min="12813" max="13036" width="9" style="1"/>
    <col min="13037" max="13037" width="7.88671875" style="1" customWidth="1"/>
    <col min="13038" max="13038" width="7.33203125" style="1" customWidth="1"/>
    <col min="13039" max="13039" width="5.6640625" style="1" customWidth="1"/>
    <col min="13040" max="13040" width="9.6640625" style="1" customWidth="1"/>
    <col min="13041" max="13041" width="12.21875" style="1" customWidth="1"/>
    <col min="13042" max="13042" width="5" style="1" customWidth="1"/>
    <col min="13043" max="13044" width="4.6640625" style="1" customWidth="1"/>
    <col min="13045" max="13045" width="4.88671875" style="1" customWidth="1"/>
    <col min="13046" max="13046" width="6.6640625" style="1" customWidth="1"/>
    <col min="13047" max="13047" width="6.88671875" style="1" customWidth="1"/>
    <col min="13048" max="13048" width="7.77734375" style="1" customWidth="1"/>
    <col min="13049" max="13050" width="6.77734375" style="1" customWidth="1"/>
    <col min="13051" max="13051" width="4.6640625" style="1" customWidth="1"/>
    <col min="13052" max="13052" width="6.77734375" style="1" customWidth="1"/>
    <col min="13053" max="13053" width="5.21875" style="1" customWidth="1"/>
    <col min="13054" max="13054" width="5.44140625" style="1" customWidth="1"/>
    <col min="13055" max="13055" width="7.109375" style="1" customWidth="1"/>
    <col min="13056" max="13056" width="6.6640625" style="1" customWidth="1"/>
    <col min="13057" max="13057" width="7.21875" style="1" customWidth="1"/>
    <col min="13058" max="13058" width="8.21875" style="1" customWidth="1"/>
    <col min="13059" max="13059" width="6.6640625" style="1" customWidth="1"/>
    <col min="13060" max="13060" width="6.77734375" style="1" customWidth="1"/>
    <col min="13061" max="13061" width="4.77734375" style="1" customWidth="1"/>
    <col min="13062" max="13062" width="6.6640625" style="1" customWidth="1"/>
    <col min="13063" max="13063" width="5.109375" style="1" customWidth="1"/>
    <col min="13064" max="13064" width="5.21875" style="1" customWidth="1"/>
    <col min="13065" max="13065" width="14.109375" style="1" customWidth="1"/>
    <col min="13066" max="13066" width="6.109375" style="1" customWidth="1"/>
    <col min="13067" max="13067" width="6.44140625" style="1" customWidth="1"/>
    <col min="13068" max="13068" width="6" style="1" customWidth="1"/>
    <col min="13069" max="13292" width="9" style="1"/>
    <col min="13293" max="13293" width="7.88671875" style="1" customWidth="1"/>
    <col min="13294" max="13294" width="7.33203125" style="1" customWidth="1"/>
    <col min="13295" max="13295" width="5.6640625" style="1" customWidth="1"/>
    <col min="13296" max="13296" width="9.6640625" style="1" customWidth="1"/>
    <col min="13297" max="13297" width="12.21875" style="1" customWidth="1"/>
    <col min="13298" max="13298" width="5" style="1" customWidth="1"/>
    <col min="13299" max="13300" width="4.6640625" style="1" customWidth="1"/>
    <col min="13301" max="13301" width="4.88671875" style="1" customWidth="1"/>
    <col min="13302" max="13302" width="6.6640625" style="1" customWidth="1"/>
    <col min="13303" max="13303" width="6.88671875" style="1" customWidth="1"/>
    <col min="13304" max="13304" width="7.77734375" style="1" customWidth="1"/>
    <col min="13305" max="13306" width="6.77734375" style="1" customWidth="1"/>
    <col min="13307" max="13307" width="4.6640625" style="1" customWidth="1"/>
    <col min="13308" max="13308" width="6.77734375" style="1" customWidth="1"/>
    <col min="13309" max="13309" width="5.21875" style="1" customWidth="1"/>
    <col min="13310" max="13310" width="5.44140625" style="1" customWidth="1"/>
    <col min="13311" max="13311" width="7.109375" style="1" customWidth="1"/>
    <col min="13312" max="13312" width="6.6640625" style="1" customWidth="1"/>
    <col min="13313" max="13313" width="7.21875" style="1" customWidth="1"/>
    <col min="13314" max="13314" width="8.21875" style="1" customWidth="1"/>
    <col min="13315" max="13315" width="6.6640625" style="1" customWidth="1"/>
    <col min="13316" max="13316" width="6.77734375" style="1" customWidth="1"/>
    <col min="13317" max="13317" width="4.77734375" style="1" customWidth="1"/>
    <col min="13318" max="13318" width="6.6640625" style="1" customWidth="1"/>
    <col min="13319" max="13319" width="5.109375" style="1" customWidth="1"/>
    <col min="13320" max="13320" width="5.21875" style="1" customWidth="1"/>
    <col min="13321" max="13321" width="14.109375" style="1" customWidth="1"/>
    <col min="13322" max="13322" width="6.109375" style="1" customWidth="1"/>
    <col min="13323" max="13323" width="6.44140625" style="1" customWidth="1"/>
    <col min="13324" max="13324" width="6" style="1" customWidth="1"/>
    <col min="13325" max="13548" width="9" style="1"/>
    <col min="13549" max="13549" width="7.88671875" style="1" customWidth="1"/>
    <col min="13550" max="13550" width="7.33203125" style="1" customWidth="1"/>
    <col min="13551" max="13551" width="5.6640625" style="1" customWidth="1"/>
    <col min="13552" max="13552" width="9.6640625" style="1" customWidth="1"/>
    <col min="13553" max="13553" width="12.21875" style="1" customWidth="1"/>
    <col min="13554" max="13554" width="5" style="1" customWidth="1"/>
    <col min="13555" max="13556" width="4.6640625" style="1" customWidth="1"/>
    <col min="13557" max="13557" width="4.88671875" style="1" customWidth="1"/>
    <col min="13558" max="13558" width="6.6640625" style="1" customWidth="1"/>
    <col min="13559" max="13559" width="6.88671875" style="1" customWidth="1"/>
    <col min="13560" max="13560" width="7.77734375" style="1" customWidth="1"/>
    <col min="13561" max="13562" width="6.77734375" style="1" customWidth="1"/>
    <col min="13563" max="13563" width="4.6640625" style="1" customWidth="1"/>
    <col min="13564" max="13564" width="6.77734375" style="1" customWidth="1"/>
    <col min="13565" max="13565" width="5.21875" style="1" customWidth="1"/>
    <col min="13566" max="13566" width="5.44140625" style="1" customWidth="1"/>
    <col min="13567" max="13567" width="7.109375" style="1" customWidth="1"/>
    <col min="13568" max="13568" width="6.6640625" style="1" customWidth="1"/>
    <col min="13569" max="13569" width="7.21875" style="1" customWidth="1"/>
    <col min="13570" max="13570" width="8.21875" style="1" customWidth="1"/>
    <col min="13571" max="13571" width="6.6640625" style="1" customWidth="1"/>
    <col min="13572" max="13572" width="6.77734375" style="1" customWidth="1"/>
    <col min="13573" max="13573" width="4.77734375" style="1" customWidth="1"/>
    <col min="13574" max="13574" width="6.6640625" style="1" customWidth="1"/>
    <col min="13575" max="13575" width="5.109375" style="1" customWidth="1"/>
    <col min="13576" max="13576" width="5.21875" style="1" customWidth="1"/>
    <col min="13577" max="13577" width="14.109375" style="1" customWidth="1"/>
    <col min="13578" max="13578" width="6.109375" style="1" customWidth="1"/>
    <col min="13579" max="13579" width="6.44140625" style="1" customWidth="1"/>
    <col min="13580" max="13580" width="6" style="1" customWidth="1"/>
    <col min="13581" max="13804" width="9" style="1"/>
    <col min="13805" max="13805" width="7.88671875" style="1" customWidth="1"/>
    <col min="13806" max="13806" width="7.33203125" style="1" customWidth="1"/>
    <col min="13807" max="13807" width="5.6640625" style="1" customWidth="1"/>
    <col min="13808" max="13808" width="9.6640625" style="1" customWidth="1"/>
    <col min="13809" max="13809" width="12.21875" style="1" customWidth="1"/>
    <col min="13810" max="13810" width="5" style="1" customWidth="1"/>
    <col min="13811" max="13812" width="4.6640625" style="1" customWidth="1"/>
    <col min="13813" max="13813" width="4.88671875" style="1" customWidth="1"/>
    <col min="13814" max="13814" width="6.6640625" style="1" customWidth="1"/>
    <col min="13815" max="13815" width="6.88671875" style="1" customWidth="1"/>
    <col min="13816" max="13816" width="7.77734375" style="1" customWidth="1"/>
    <col min="13817" max="13818" width="6.77734375" style="1" customWidth="1"/>
    <col min="13819" max="13819" width="4.6640625" style="1" customWidth="1"/>
    <col min="13820" max="13820" width="6.77734375" style="1" customWidth="1"/>
    <col min="13821" max="13821" width="5.21875" style="1" customWidth="1"/>
    <col min="13822" max="13822" width="5.44140625" style="1" customWidth="1"/>
    <col min="13823" max="13823" width="7.109375" style="1" customWidth="1"/>
    <col min="13824" max="13824" width="6.6640625" style="1" customWidth="1"/>
    <col min="13825" max="13825" width="7.21875" style="1" customWidth="1"/>
    <col min="13826" max="13826" width="8.21875" style="1" customWidth="1"/>
    <col min="13827" max="13827" width="6.6640625" style="1" customWidth="1"/>
    <col min="13828" max="13828" width="6.77734375" style="1" customWidth="1"/>
    <col min="13829" max="13829" width="4.77734375" style="1" customWidth="1"/>
    <col min="13830" max="13830" width="6.6640625" style="1" customWidth="1"/>
    <col min="13831" max="13831" width="5.109375" style="1" customWidth="1"/>
    <col min="13832" max="13832" width="5.21875" style="1" customWidth="1"/>
    <col min="13833" max="13833" width="14.109375" style="1" customWidth="1"/>
    <col min="13834" max="13834" width="6.109375" style="1" customWidth="1"/>
    <col min="13835" max="13835" width="6.44140625" style="1" customWidth="1"/>
    <col min="13836" max="13836" width="6" style="1" customWidth="1"/>
    <col min="13837" max="14060" width="9" style="1"/>
    <col min="14061" max="14061" width="7.88671875" style="1" customWidth="1"/>
    <col min="14062" max="14062" width="7.33203125" style="1" customWidth="1"/>
    <col min="14063" max="14063" width="5.6640625" style="1" customWidth="1"/>
    <col min="14064" max="14064" width="9.6640625" style="1" customWidth="1"/>
    <col min="14065" max="14065" width="12.21875" style="1" customWidth="1"/>
    <col min="14066" max="14066" width="5" style="1" customWidth="1"/>
    <col min="14067" max="14068" width="4.6640625" style="1" customWidth="1"/>
    <col min="14069" max="14069" width="4.88671875" style="1" customWidth="1"/>
    <col min="14070" max="14070" width="6.6640625" style="1" customWidth="1"/>
    <col min="14071" max="14071" width="6.88671875" style="1" customWidth="1"/>
    <col min="14072" max="14072" width="7.77734375" style="1" customWidth="1"/>
    <col min="14073" max="14074" width="6.77734375" style="1" customWidth="1"/>
    <col min="14075" max="14075" width="4.6640625" style="1" customWidth="1"/>
    <col min="14076" max="14076" width="6.77734375" style="1" customWidth="1"/>
    <col min="14077" max="14077" width="5.21875" style="1" customWidth="1"/>
    <col min="14078" max="14078" width="5.44140625" style="1" customWidth="1"/>
    <col min="14079" max="14079" width="7.109375" style="1" customWidth="1"/>
    <col min="14080" max="14080" width="6.6640625" style="1" customWidth="1"/>
    <col min="14081" max="14081" width="7.21875" style="1" customWidth="1"/>
    <col min="14082" max="14082" width="8.21875" style="1" customWidth="1"/>
    <col min="14083" max="14083" width="6.6640625" style="1" customWidth="1"/>
    <col min="14084" max="14084" width="6.77734375" style="1" customWidth="1"/>
    <col min="14085" max="14085" width="4.77734375" style="1" customWidth="1"/>
    <col min="14086" max="14086" width="6.6640625" style="1" customWidth="1"/>
    <col min="14087" max="14087" width="5.109375" style="1" customWidth="1"/>
    <col min="14088" max="14088" width="5.21875" style="1" customWidth="1"/>
    <col min="14089" max="14089" width="14.109375" style="1" customWidth="1"/>
    <col min="14090" max="14090" width="6.109375" style="1" customWidth="1"/>
    <col min="14091" max="14091" width="6.44140625" style="1" customWidth="1"/>
    <col min="14092" max="14092" width="6" style="1" customWidth="1"/>
    <col min="14093" max="14316" width="9" style="1"/>
    <col min="14317" max="14317" width="7.88671875" style="1" customWidth="1"/>
    <col min="14318" max="14318" width="7.33203125" style="1" customWidth="1"/>
    <col min="14319" max="14319" width="5.6640625" style="1" customWidth="1"/>
    <col min="14320" max="14320" width="9.6640625" style="1" customWidth="1"/>
    <col min="14321" max="14321" width="12.21875" style="1" customWidth="1"/>
    <col min="14322" max="14322" width="5" style="1" customWidth="1"/>
    <col min="14323" max="14324" width="4.6640625" style="1" customWidth="1"/>
    <col min="14325" max="14325" width="4.88671875" style="1" customWidth="1"/>
    <col min="14326" max="14326" width="6.6640625" style="1" customWidth="1"/>
    <col min="14327" max="14327" width="6.88671875" style="1" customWidth="1"/>
    <col min="14328" max="14328" width="7.77734375" style="1" customWidth="1"/>
    <col min="14329" max="14330" width="6.77734375" style="1" customWidth="1"/>
    <col min="14331" max="14331" width="4.6640625" style="1" customWidth="1"/>
    <col min="14332" max="14332" width="6.77734375" style="1" customWidth="1"/>
    <col min="14333" max="14333" width="5.21875" style="1" customWidth="1"/>
    <col min="14334" max="14334" width="5.44140625" style="1" customWidth="1"/>
    <col min="14335" max="14335" width="7.109375" style="1" customWidth="1"/>
    <col min="14336" max="14336" width="6.6640625" style="1" customWidth="1"/>
    <col min="14337" max="14337" width="7.21875" style="1" customWidth="1"/>
    <col min="14338" max="14338" width="8.21875" style="1" customWidth="1"/>
    <col min="14339" max="14339" width="6.6640625" style="1" customWidth="1"/>
    <col min="14340" max="14340" width="6.77734375" style="1" customWidth="1"/>
    <col min="14341" max="14341" width="4.77734375" style="1" customWidth="1"/>
    <col min="14342" max="14342" width="6.6640625" style="1" customWidth="1"/>
    <col min="14343" max="14343" width="5.109375" style="1" customWidth="1"/>
    <col min="14344" max="14344" width="5.21875" style="1" customWidth="1"/>
    <col min="14345" max="14345" width="14.109375" style="1" customWidth="1"/>
    <col min="14346" max="14346" width="6.109375" style="1" customWidth="1"/>
    <col min="14347" max="14347" width="6.44140625" style="1" customWidth="1"/>
    <col min="14348" max="14348" width="6" style="1" customWidth="1"/>
    <col min="14349" max="14572" width="9" style="1"/>
    <col min="14573" max="14573" width="7.88671875" style="1" customWidth="1"/>
    <col min="14574" max="14574" width="7.33203125" style="1" customWidth="1"/>
    <col min="14575" max="14575" width="5.6640625" style="1" customWidth="1"/>
    <col min="14576" max="14576" width="9.6640625" style="1" customWidth="1"/>
    <col min="14577" max="14577" width="12.21875" style="1" customWidth="1"/>
    <col min="14578" max="14578" width="5" style="1" customWidth="1"/>
    <col min="14579" max="14580" width="4.6640625" style="1" customWidth="1"/>
    <col min="14581" max="14581" width="4.88671875" style="1" customWidth="1"/>
    <col min="14582" max="14582" width="6.6640625" style="1" customWidth="1"/>
    <col min="14583" max="14583" width="6.88671875" style="1" customWidth="1"/>
    <col min="14584" max="14584" width="7.77734375" style="1" customWidth="1"/>
    <col min="14585" max="14586" width="6.77734375" style="1" customWidth="1"/>
    <col min="14587" max="14587" width="4.6640625" style="1" customWidth="1"/>
    <col min="14588" max="14588" width="6.77734375" style="1" customWidth="1"/>
    <col min="14589" max="14589" width="5.21875" style="1" customWidth="1"/>
    <col min="14590" max="14590" width="5.44140625" style="1" customWidth="1"/>
    <col min="14591" max="14591" width="7.109375" style="1" customWidth="1"/>
    <col min="14592" max="14592" width="6.6640625" style="1" customWidth="1"/>
    <col min="14593" max="14593" width="7.21875" style="1" customWidth="1"/>
    <col min="14594" max="14594" width="8.21875" style="1" customWidth="1"/>
    <col min="14595" max="14595" width="6.6640625" style="1" customWidth="1"/>
    <col min="14596" max="14596" width="6.77734375" style="1" customWidth="1"/>
    <col min="14597" max="14597" width="4.77734375" style="1" customWidth="1"/>
    <col min="14598" max="14598" width="6.6640625" style="1" customWidth="1"/>
    <col min="14599" max="14599" width="5.109375" style="1" customWidth="1"/>
    <col min="14600" max="14600" width="5.21875" style="1" customWidth="1"/>
    <col min="14601" max="14601" width="14.109375" style="1" customWidth="1"/>
    <col min="14602" max="14602" width="6.109375" style="1" customWidth="1"/>
    <col min="14603" max="14603" width="6.44140625" style="1" customWidth="1"/>
    <col min="14604" max="14604" width="6" style="1" customWidth="1"/>
    <col min="14605" max="14828" width="9" style="1"/>
    <col min="14829" max="14829" width="7.88671875" style="1" customWidth="1"/>
    <col min="14830" max="14830" width="7.33203125" style="1" customWidth="1"/>
    <col min="14831" max="14831" width="5.6640625" style="1" customWidth="1"/>
    <col min="14832" max="14832" width="9.6640625" style="1" customWidth="1"/>
    <col min="14833" max="14833" width="12.21875" style="1" customWidth="1"/>
    <col min="14834" max="14834" width="5" style="1" customWidth="1"/>
    <col min="14835" max="14836" width="4.6640625" style="1" customWidth="1"/>
    <col min="14837" max="14837" width="4.88671875" style="1" customWidth="1"/>
    <col min="14838" max="14838" width="6.6640625" style="1" customWidth="1"/>
    <col min="14839" max="14839" width="6.88671875" style="1" customWidth="1"/>
    <col min="14840" max="14840" width="7.77734375" style="1" customWidth="1"/>
    <col min="14841" max="14842" width="6.77734375" style="1" customWidth="1"/>
    <col min="14843" max="14843" width="4.6640625" style="1" customWidth="1"/>
    <col min="14844" max="14844" width="6.77734375" style="1" customWidth="1"/>
    <col min="14845" max="14845" width="5.21875" style="1" customWidth="1"/>
    <col min="14846" max="14846" width="5.44140625" style="1" customWidth="1"/>
    <col min="14847" max="14847" width="7.109375" style="1" customWidth="1"/>
    <col min="14848" max="14848" width="6.6640625" style="1" customWidth="1"/>
    <col min="14849" max="14849" width="7.21875" style="1" customWidth="1"/>
    <col min="14850" max="14850" width="8.21875" style="1" customWidth="1"/>
    <col min="14851" max="14851" width="6.6640625" style="1" customWidth="1"/>
    <col min="14852" max="14852" width="6.77734375" style="1" customWidth="1"/>
    <col min="14853" max="14853" width="4.77734375" style="1" customWidth="1"/>
    <col min="14854" max="14854" width="6.6640625" style="1" customWidth="1"/>
    <col min="14855" max="14855" width="5.109375" style="1" customWidth="1"/>
    <col min="14856" max="14856" width="5.21875" style="1" customWidth="1"/>
    <col min="14857" max="14857" width="14.109375" style="1" customWidth="1"/>
    <col min="14858" max="14858" width="6.109375" style="1" customWidth="1"/>
    <col min="14859" max="14859" width="6.44140625" style="1" customWidth="1"/>
    <col min="14860" max="14860" width="6" style="1" customWidth="1"/>
    <col min="14861" max="15084" width="9" style="1"/>
    <col min="15085" max="15085" width="7.88671875" style="1" customWidth="1"/>
    <col min="15086" max="15086" width="7.33203125" style="1" customWidth="1"/>
    <col min="15087" max="15087" width="5.6640625" style="1" customWidth="1"/>
    <col min="15088" max="15088" width="9.6640625" style="1" customWidth="1"/>
    <col min="15089" max="15089" width="12.21875" style="1" customWidth="1"/>
    <col min="15090" max="15090" width="5" style="1" customWidth="1"/>
    <col min="15091" max="15092" width="4.6640625" style="1" customWidth="1"/>
    <col min="15093" max="15093" width="4.88671875" style="1" customWidth="1"/>
    <col min="15094" max="15094" width="6.6640625" style="1" customWidth="1"/>
    <col min="15095" max="15095" width="6.88671875" style="1" customWidth="1"/>
    <col min="15096" max="15096" width="7.77734375" style="1" customWidth="1"/>
    <col min="15097" max="15098" width="6.77734375" style="1" customWidth="1"/>
    <col min="15099" max="15099" width="4.6640625" style="1" customWidth="1"/>
    <col min="15100" max="15100" width="6.77734375" style="1" customWidth="1"/>
    <col min="15101" max="15101" width="5.21875" style="1" customWidth="1"/>
    <col min="15102" max="15102" width="5.44140625" style="1" customWidth="1"/>
    <col min="15103" max="15103" width="7.109375" style="1" customWidth="1"/>
    <col min="15104" max="15104" width="6.6640625" style="1" customWidth="1"/>
    <col min="15105" max="15105" width="7.21875" style="1" customWidth="1"/>
    <col min="15106" max="15106" width="8.21875" style="1" customWidth="1"/>
    <col min="15107" max="15107" width="6.6640625" style="1" customWidth="1"/>
    <col min="15108" max="15108" width="6.77734375" style="1" customWidth="1"/>
    <col min="15109" max="15109" width="4.77734375" style="1" customWidth="1"/>
    <col min="15110" max="15110" width="6.6640625" style="1" customWidth="1"/>
    <col min="15111" max="15111" width="5.109375" style="1" customWidth="1"/>
    <col min="15112" max="15112" width="5.21875" style="1" customWidth="1"/>
    <col min="15113" max="15113" width="14.109375" style="1" customWidth="1"/>
    <col min="15114" max="15114" width="6.109375" style="1" customWidth="1"/>
    <col min="15115" max="15115" width="6.44140625" style="1" customWidth="1"/>
    <col min="15116" max="15116" width="6" style="1" customWidth="1"/>
    <col min="15117" max="15340" width="9" style="1"/>
    <col min="15341" max="15341" width="7.88671875" style="1" customWidth="1"/>
    <col min="15342" max="15342" width="7.33203125" style="1" customWidth="1"/>
    <col min="15343" max="15343" width="5.6640625" style="1" customWidth="1"/>
    <col min="15344" max="15344" width="9.6640625" style="1" customWidth="1"/>
    <col min="15345" max="15345" width="12.21875" style="1" customWidth="1"/>
    <col min="15346" max="15346" width="5" style="1" customWidth="1"/>
    <col min="15347" max="15348" width="4.6640625" style="1" customWidth="1"/>
    <col min="15349" max="15349" width="4.88671875" style="1" customWidth="1"/>
    <col min="15350" max="15350" width="6.6640625" style="1" customWidth="1"/>
    <col min="15351" max="15351" width="6.88671875" style="1" customWidth="1"/>
    <col min="15352" max="15352" width="7.77734375" style="1" customWidth="1"/>
    <col min="15353" max="15354" width="6.77734375" style="1" customWidth="1"/>
    <col min="15355" max="15355" width="4.6640625" style="1" customWidth="1"/>
    <col min="15356" max="15356" width="6.77734375" style="1" customWidth="1"/>
    <col min="15357" max="15357" width="5.21875" style="1" customWidth="1"/>
    <col min="15358" max="15358" width="5.44140625" style="1" customWidth="1"/>
    <col min="15359" max="15359" width="7.109375" style="1" customWidth="1"/>
    <col min="15360" max="15360" width="6.6640625" style="1" customWidth="1"/>
    <col min="15361" max="15361" width="7.21875" style="1" customWidth="1"/>
    <col min="15362" max="15362" width="8.21875" style="1" customWidth="1"/>
    <col min="15363" max="15363" width="6.6640625" style="1" customWidth="1"/>
    <col min="15364" max="15364" width="6.77734375" style="1" customWidth="1"/>
    <col min="15365" max="15365" width="4.77734375" style="1" customWidth="1"/>
    <col min="15366" max="15366" width="6.6640625" style="1" customWidth="1"/>
    <col min="15367" max="15367" width="5.109375" style="1" customWidth="1"/>
    <col min="15368" max="15368" width="5.21875" style="1" customWidth="1"/>
    <col min="15369" max="15369" width="14.109375" style="1" customWidth="1"/>
    <col min="15370" max="15370" width="6.109375" style="1" customWidth="1"/>
    <col min="15371" max="15371" width="6.44140625" style="1" customWidth="1"/>
    <col min="15372" max="15372" width="6" style="1" customWidth="1"/>
    <col min="15373" max="15596" width="9" style="1"/>
    <col min="15597" max="15597" width="7.88671875" style="1" customWidth="1"/>
    <col min="15598" max="15598" width="7.33203125" style="1" customWidth="1"/>
    <col min="15599" max="15599" width="5.6640625" style="1" customWidth="1"/>
    <col min="15600" max="15600" width="9.6640625" style="1" customWidth="1"/>
    <col min="15601" max="15601" width="12.21875" style="1" customWidth="1"/>
    <col min="15602" max="15602" width="5" style="1" customWidth="1"/>
    <col min="15603" max="15604" width="4.6640625" style="1" customWidth="1"/>
    <col min="15605" max="15605" width="4.88671875" style="1" customWidth="1"/>
    <col min="15606" max="15606" width="6.6640625" style="1" customWidth="1"/>
    <col min="15607" max="15607" width="6.88671875" style="1" customWidth="1"/>
    <col min="15608" max="15608" width="7.77734375" style="1" customWidth="1"/>
    <col min="15609" max="15610" width="6.77734375" style="1" customWidth="1"/>
    <col min="15611" max="15611" width="4.6640625" style="1" customWidth="1"/>
    <col min="15612" max="15612" width="6.77734375" style="1" customWidth="1"/>
    <col min="15613" max="15613" width="5.21875" style="1" customWidth="1"/>
    <col min="15614" max="15614" width="5.44140625" style="1" customWidth="1"/>
    <col min="15615" max="15615" width="7.109375" style="1" customWidth="1"/>
    <col min="15616" max="15616" width="6.6640625" style="1" customWidth="1"/>
    <col min="15617" max="15617" width="7.21875" style="1" customWidth="1"/>
    <col min="15618" max="15618" width="8.21875" style="1" customWidth="1"/>
    <col min="15619" max="15619" width="6.6640625" style="1" customWidth="1"/>
    <col min="15620" max="15620" width="6.77734375" style="1" customWidth="1"/>
    <col min="15621" max="15621" width="4.77734375" style="1" customWidth="1"/>
    <col min="15622" max="15622" width="6.6640625" style="1" customWidth="1"/>
    <col min="15623" max="15623" width="5.109375" style="1" customWidth="1"/>
    <col min="15624" max="15624" width="5.21875" style="1" customWidth="1"/>
    <col min="15625" max="15625" width="14.109375" style="1" customWidth="1"/>
    <col min="15626" max="15626" width="6.109375" style="1" customWidth="1"/>
    <col min="15627" max="15627" width="6.44140625" style="1" customWidth="1"/>
    <col min="15628" max="15628" width="6" style="1" customWidth="1"/>
    <col min="15629" max="15852" width="9" style="1"/>
    <col min="15853" max="15853" width="7.88671875" style="1" customWidth="1"/>
    <col min="15854" max="15854" width="7.33203125" style="1" customWidth="1"/>
    <col min="15855" max="15855" width="5.6640625" style="1" customWidth="1"/>
    <col min="15856" max="15856" width="9.6640625" style="1" customWidth="1"/>
    <col min="15857" max="15857" width="12.21875" style="1" customWidth="1"/>
    <col min="15858" max="15858" width="5" style="1" customWidth="1"/>
    <col min="15859" max="15860" width="4.6640625" style="1" customWidth="1"/>
    <col min="15861" max="15861" width="4.88671875" style="1" customWidth="1"/>
    <col min="15862" max="15862" width="6.6640625" style="1" customWidth="1"/>
    <col min="15863" max="15863" width="6.88671875" style="1" customWidth="1"/>
    <col min="15864" max="15864" width="7.77734375" style="1" customWidth="1"/>
    <col min="15865" max="15866" width="6.77734375" style="1" customWidth="1"/>
    <col min="15867" max="15867" width="4.6640625" style="1" customWidth="1"/>
    <col min="15868" max="15868" width="6.77734375" style="1" customWidth="1"/>
    <col min="15869" max="15869" width="5.21875" style="1" customWidth="1"/>
    <col min="15870" max="15870" width="5.44140625" style="1" customWidth="1"/>
    <col min="15871" max="15871" width="7.109375" style="1" customWidth="1"/>
    <col min="15872" max="15872" width="6.6640625" style="1" customWidth="1"/>
    <col min="15873" max="15873" width="7.21875" style="1" customWidth="1"/>
    <col min="15874" max="15874" width="8.21875" style="1" customWidth="1"/>
    <col min="15875" max="15875" width="6.6640625" style="1" customWidth="1"/>
    <col min="15876" max="15876" width="6.77734375" style="1" customWidth="1"/>
    <col min="15877" max="15877" width="4.77734375" style="1" customWidth="1"/>
    <col min="15878" max="15878" width="6.6640625" style="1" customWidth="1"/>
    <col min="15879" max="15879" width="5.109375" style="1" customWidth="1"/>
    <col min="15880" max="15880" width="5.21875" style="1" customWidth="1"/>
    <col min="15881" max="15881" width="14.109375" style="1" customWidth="1"/>
    <col min="15882" max="15882" width="6.109375" style="1" customWidth="1"/>
    <col min="15883" max="15883" width="6.44140625" style="1" customWidth="1"/>
    <col min="15884" max="15884" width="6" style="1" customWidth="1"/>
    <col min="15885" max="16108" width="9" style="1"/>
    <col min="16109" max="16109" width="7.88671875" style="1" customWidth="1"/>
    <col min="16110" max="16110" width="7.33203125" style="1" customWidth="1"/>
    <col min="16111" max="16111" width="5.6640625" style="1" customWidth="1"/>
    <col min="16112" max="16112" width="9.6640625" style="1" customWidth="1"/>
    <col min="16113" max="16113" width="12.21875" style="1" customWidth="1"/>
    <col min="16114" max="16114" width="5" style="1" customWidth="1"/>
    <col min="16115" max="16116" width="4.6640625" style="1" customWidth="1"/>
    <col min="16117" max="16117" width="4.88671875" style="1" customWidth="1"/>
    <col min="16118" max="16118" width="6.6640625" style="1" customWidth="1"/>
    <col min="16119" max="16119" width="6.88671875" style="1" customWidth="1"/>
    <col min="16120" max="16120" width="7.77734375" style="1" customWidth="1"/>
    <col min="16121" max="16122" width="6.77734375" style="1" customWidth="1"/>
    <col min="16123" max="16123" width="4.6640625" style="1" customWidth="1"/>
    <col min="16124" max="16124" width="6.77734375" style="1" customWidth="1"/>
    <col min="16125" max="16125" width="5.21875" style="1" customWidth="1"/>
    <col min="16126" max="16126" width="5.44140625" style="1" customWidth="1"/>
    <col min="16127" max="16127" width="7.109375" style="1" customWidth="1"/>
    <col min="16128" max="16128" width="6.6640625" style="1" customWidth="1"/>
    <col min="16129" max="16129" width="7.21875" style="1" customWidth="1"/>
    <col min="16130" max="16130" width="8.21875" style="1" customWidth="1"/>
    <col min="16131" max="16131" width="6.6640625" style="1" customWidth="1"/>
    <col min="16132" max="16132" width="6.77734375" style="1" customWidth="1"/>
    <col min="16133" max="16133" width="4.77734375" style="1" customWidth="1"/>
    <col min="16134" max="16134" width="6.6640625" style="1" customWidth="1"/>
    <col min="16135" max="16135" width="5.109375" style="1" customWidth="1"/>
    <col min="16136" max="16136" width="5.21875" style="1" customWidth="1"/>
    <col min="16137" max="16137" width="14.109375" style="1" customWidth="1"/>
    <col min="16138" max="16138" width="6.109375" style="1" customWidth="1"/>
    <col min="16139" max="16139" width="6.44140625" style="1" customWidth="1"/>
    <col min="16140" max="16140" width="6" style="1" customWidth="1"/>
    <col min="16141" max="16384" width="9" style="1"/>
  </cols>
  <sheetData>
    <row r="1" spans="1:24" ht="33" customHeight="1" x14ac:dyDescent="0.3">
      <c r="A1" s="256" t="s">
        <v>0</v>
      </c>
      <c r="B1" s="259" t="s">
        <v>1</v>
      </c>
      <c r="C1" s="259" t="s">
        <v>121</v>
      </c>
      <c r="D1" s="259" t="s">
        <v>120</v>
      </c>
      <c r="E1" s="260" t="s">
        <v>2</v>
      </c>
      <c r="F1" s="260"/>
      <c r="G1" s="260"/>
      <c r="H1" s="260"/>
      <c r="I1" s="260"/>
      <c r="J1" s="260"/>
      <c r="K1" s="260"/>
      <c r="L1" s="260" t="s">
        <v>3</v>
      </c>
      <c r="M1" s="260"/>
      <c r="N1" s="260"/>
      <c r="O1" s="260"/>
      <c r="P1" s="260"/>
      <c r="Q1" s="260"/>
      <c r="R1" s="260"/>
      <c r="S1" s="260"/>
      <c r="T1" s="260"/>
      <c r="U1" s="260"/>
      <c r="V1" s="256" t="s">
        <v>228</v>
      </c>
      <c r="W1" s="256" t="s">
        <v>230</v>
      </c>
      <c r="X1" s="256" t="s">
        <v>231</v>
      </c>
    </row>
    <row r="2" spans="1:24" ht="30" customHeight="1" x14ac:dyDescent="0.3">
      <c r="A2" s="257"/>
      <c r="B2" s="259"/>
      <c r="C2" s="259"/>
      <c r="D2" s="259"/>
      <c r="E2" s="262" t="s">
        <v>4</v>
      </c>
      <c r="F2" s="263"/>
      <c r="G2" s="263"/>
      <c r="H2" s="263"/>
      <c r="I2" s="263"/>
      <c r="J2" s="264"/>
      <c r="K2" s="35" t="s">
        <v>5</v>
      </c>
      <c r="L2" s="261" t="s">
        <v>4</v>
      </c>
      <c r="M2" s="261"/>
      <c r="N2" s="261"/>
      <c r="O2" s="261"/>
      <c r="P2" s="261"/>
      <c r="Q2" s="261"/>
      <c r="R2" s="261"/>
      <c r="S2" s="261"/>
      <c r="T2" s="261"/>
      <c r="U2" s="35" t="s">
        <v>5</v>
      </c>
      <c r="V2" s="257"/>
      <c r="W2" s="257"/>
      <c r="X2" s="257"/>
    </row>
    <row r="3" spans="1:24" ht="64.95" customHeight="1" x14ac:dyDescent="0.3">
      <c r="A3" s="258"/>
      <c r="B3" s="259"/>
      <c r="C3" s="259"/>
      <c r="D3" s="259"/>
      <c r="E3" s="35" t="s">
        <v>176</v>
      </c>
      <c r="F3" s="161" t="s">
        <v>192</v>
      </c>
      <c r="G3" s="161" t="s">
        <v>193</v>
      </c>
      <c r="H3" s="161" t="s">
        <v>177</v>
      </c>
      <c r="I3" s="161" t="s">
        <v>178</v>
      </c>
      <c r="J3" s="134" t="s">
        <v>180</v>
      </c>
      <c r="K3" s="35" t="s">
        <v>182</v>
      </c>
      <c r="L3" s="35" t="s">
        <v>30</v>
      </c>
      <c r="M3" s="35" t="s">
        <v>184</v>
      </c>
      <c r="N3" s="35" t="s">
        <v>186</v>
      </c>
      <c r="O3" s="238" t="s">
        <v>276</v>
      </c>
      <c r="P3" s="35" t="s">
        <v>32</v>
      </c>
      <c r="Q3" s="35" t="s">
        <v>34</v>
      </c>
      <c r="R3" s="134" t="s">
        <v>190</v>
      </c>
      <c r="S3" s="134" t="s">
        <v>191</v>
      </c>
      <c r="T3" s="35" t="s">
        <v>180</v>
      </c>
      <c r="U3" s="35" t="s">
        <v>182</v>
      </c>
      <c r="V3" s="258"/>
      <c r="W3" s="258"/>
      <c r="X3" s="258"/>
    </row>
    <row r="4" spans="1:24" ht="49.95" customHeight="1" x14ac:dyDescent="0.3">
      <c r="A4" s="98" t="s">
        <v>309</v>
      </c>
      <c r="B4" s="42" t="s">
        <v>142</v>
      </c>
      <c r="C4" s="42" t="s">
        <v>229</v>
      </c>
      <c r="D4" s="100">
        <f t="shared" ref="D4:D35" si="0">SUM(E4:U4)</f>
        <v>2991623</v>
      </c>
      <c r="E4" s="100">
        <v>472800</v>
      </c>
      <c r="F4" s="100">
        <v>480000</v>
      </c>
      <c r="G4" s="100">
        <v>72000</v>
      </c>
      <c r="H4" s="100">
        <v>592623</v>
      </c>
      <c r="I4" s="100">
        <v>72000</v>
      </c>
      <c r="J4" s="100">
        <v>20000</v>
      </c>
      <c r="K4" s="100">
        <v>30000</v>
      </c>
      <c r="L4" s="100">
        <v>43200</v>
      </c>
      <c r="M4" s="100"/>
      <c r="N4" s="100"/>
      <c r="O4" s="100"/>
      <c r="P4" s="100">
        <v>752000</v>
      </c>
      <c r="Q4" s="100">
        <v>360000</v>
      </c>
      <c r="R4" s="100">
        <v>25000</v>
      </c>
      <c r="S4" s="100">
        <v>72000</v>
      </c>
      <c r="T4" s="100"/>
      <c r="U4" s="100"/>
      <c r="V4" s="209" t="s">
        <v>140</v>
      </c>
      <c r="W4" s="209" t="s">
        <v>144</v>
      </c>
      <c r="X4" s="209">
        <v>37</v>
      </c>
    </row>
    <row r="5" spans="1:24" ht="49.95" customHeight="1" x14ac:dyDescent="0.3">
      <c r="A5" s="98" t="s">
        <v>310</v>
      </c>
      <c r="B5" s="42" t="s">
        <v>142</v>
      </c>
      <c r="C5" s="42" t="s">
        <v>229</v>
      </c>
      <c r="D5" s="100">
        <f t="shared" si="0"/>
        <v>618400</v>
      </c>
      <c r="E5" s="100">
        <v>148800</v>
      </c>
      <c r="F5" s="100"/>
      <c r="G5" s="100"/>
      <c r="H5" s="100"/>
      <c r="I5" s="100"/>
      <c r="J5" s="100"/>
      <c r="K5" s="100"/>
      <c r="L5" s="100">
        <v>43200</v>
      </c>
      <c r="M5" s="100"/>
      <c r="N5" s="100"/>
      <c r="O5" s="100">
        <v>72000</v>
      </c>
      <c r="P5" s="100">
        <v>200000</v>
      </c>
      <c r="Q5" s="100">
        <v>120000</v>
      </c>
      <c r="R5" s="100"/>
      <c r="S5" s="100">
        <v>14400</v>
      </c>
      <c r="T5" s="100">
        <v>5000</v>
      </c>
      <c r="U5" s="100">
        <v>15000</v>
      </c>
      <c r="V5" s="209" t="s">
        <v>73</v>
      </c>
      <c r="W5" s="209" t="s">
        <v>141</v>
      </c>
      <c r="X5" s="209">
        <v>24</v>
      </c>
    </row>
    <row r="6" spans="1:24" ht="49.95" customHeight="1" x14ac:dyDescent="0.3">
      <c r="A6" s="99"/>
      <c r="B6" s="2"/>
      <c r="C6" s="2"/>
      <c r="D6" s="102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210"/>
      <c r="W6" s="210"/>
      <c r="X6" s="210"/>
    </row>
    <row r="7" spans="1:24" ht="49.95" customHeight="1" x14ac:dyDescent="0.3">
      <c r="A7" s="99"/>
      <c r="B7" s="2"/>
      <c r="C7" s="2"/>
      <c r="D7" s="102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210"/>
      <c r="W7" s="210"/>
      <c r="X7" s="210"/>
    </row>
    <row r="8" spans="1:24" ht="49.95" customHeight="1" x14ac:dyDescent="0.3">
      <c r="A8" s="99"/>
      <c r="B8" s="2"/>
      <c r="C8" s="2"/>
      <c r="D8" s="102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210"/>
      <c r="W8" s="210"/>
      <c r="X8" s="210"/>
    </row>
    <row r="9" spans="1:24" ht="49.95" customHeight="1" x14ac:dyDescent="0.3">
      <c r="A9" s="99"/>
      <c r="B9" s="2"/>
      <c r="C9" s="2"/>
      <c r="D9" s="102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210"/>
      <c r="W9" s="210"/>
      <c r="X9" s="210"/>
    </row>
    <row r="10" spans="1:24" ht="49.95" customHeight="1" x14ac:dyDescent="0.3">
      <c r="A10" s="99"/>
      <c r="B10" s="2"/>
      <c r="C10" s="2"/>
      <c r="D10" s="102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210"/>
      <c r="W10" s="210"/>
      <c r="X10" s="210"/>
    </row>
    <row r="11" spans="1:24" ht="49.95" customHeight="1" x14ac:dyDescent="0.3">
      <c r="A11" s="99"/>
      <c r="B11" s="2"/>
      <c r="C11" s="2"/>
      <c r="D11" s="102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210"/>
      <c r="W11" s="210"/>
      <c r="X11" s="210"/>
    </row>
    <row r="12" spans="1:24" ht="49.95" customHeight="1" x14ac:dyDescent="0.3">
      <c r="A12" s="99"/>
      <c r="B12" s="2"/>
      <c r="C12" s="2"/>
      <c r="D12" s="102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210"/>
      <c r="W12" s="210"/>
      <c r="X12" s="210"/>
    </row>
    <row r="13" spans="1:24" ht="49.95" customHeight="1" x14ac:dyDescent="0.3">
      <c r="A13" s="99"/>
      <c r="B13" s="2"/>
      <c r="C13" s="2"/>
      <c r="D13" s="102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210"/>
      <c r="W13" s="210"/>
      <c r="X13" s="210"/>
    </row>
    <row r="14" spans="1:24" ht="49.95" customHeight="1" x14ac:dyDescent="0.3">
      <c r="A14" s="99"/>
      <c r="B14" s="2"/>
      <c r="C14" s="2"/>
      <c r="D14" s="102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210"/>
      <c r="W14" s="210"/>
      <c r="X14" s="210"/>
    </row>
    <row r="15" spans="1:24" ht="49.95" customHeight="1" x14ac:dyDescent="0.3">
      <c r="A15" s="99"/>
      <c r="B15" s="2"/>
      <c r="C15" s="2"/>
      <c r="D15" s="102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210"/>
      <c r="W15" s="210"/>
      <c r="X15" s="210"/>
    </row>
    <row r="16" spans="1:24" ht="49.95" customHeight="1" x14ac:dyDescent="0.3">
      <c r="A16" s="99"/>
      <c r="B16" s="2"/>
      <c r="C16" s="2"/>
      <c r="D16" s="102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210"/>
      <c r="W16" s="210"/>
      <c r="X16" s="210"/>
    </row>
    <row r="17" spans="1:24" ht="49.95" customHeight="1" x14ac:dyDescent="0.3">
      <c r="A17" s="99"/>
      <c r="B17" s="2"/>
      <c r="C17" s="2"/>
      <c r="D17" s="102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210"/>
      <c r="W17" s="210"/>
      <c r="X17" s="210"/>
    </row>
    <row r="18" spans="1:24" ht="49.95" customHeight="1" x14ac:dyDescent="0.3">
      <c r="A18" s="99"/>
      <c r="B18" s="2"/>
      <c r="C18" s="2"/>
      <c r="D18" s="102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210"/>
      <c r="W18" s="210"/>
      <c r="X18" s="210"/>
    </row>
    <row r="19" spans="1:24" ht="49.95" customHeight="1" x14ac:dyDescent="0.3">
      <c r="A19" s="99"/>
      <c r="B19" s="2"/>
      <c r="C19" s="2"/>
      <c r="D19" s="102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210"/>
      <c r="W19" s="210"/>
      <c r="X19" s="210"/>
    </row>
    <row r="20" spans="1:24" ht="49.95" customHeight="1" x14ac:dyDescent="0.3">
      <c r="A20" s="99"/>
      <c r="B20" s="2"/>
      <c r="C20" s="2"/>
      <c r="D20" s="102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210"/>
      <c r="W20" s="210"/>
      <c r="X20" s="210"/>
    </row>
    <row r="21" spans="1:24" ht="49.95" customHeight="1" x14ac:dyDescent="0.3">
      <c r="A21" s="99"/>
      <c r="B21" s="2"/>
      <c r="C21" s="2"/>
      <c r="D21" s="102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210"/>
      <c r="W21" s="210"/>
      <c r="X21" s="210"/>
    </row>
    <row r="22" spans="1:24" ht="49.95" customHeight="1" x14ac:dyDescent="0.3">
      <c r="A22" s="99"/>
      <c r="B22" s="2"/>
      <c r="C22" s="2"/>
      <c r="D22" s="102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210"/>
      <c r="W22" s="210"/>
      <c r="X22" s="210"/>
    </row>
    <row r="23" spans="1:24" ht="49.95" customHeight="1" x14ac:dyDescent="0.3">
      <c r="A23" s="99"/>
      <c r="B23" s="2"/>
      <c r="C23" s="2"/>
      <c r="D23" s="102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210"/>
      <c r="W23" s="210"/>
      <c r="X23" s="210"/>
    </row>
    <row r="24" spans="1:24" ht="49.95" customHeight="1" x14ac:dyDescent="0.3">
      <c r="A24" s="99"/>
      <c r="B24" s="2"/>
      <c r="C24" s="2"/>
      <c r="D24" s="102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210"/>
      <c r="W24" s="210"/>
      <c r="X24" s="210"/>
    </row>
    <row r="25" spans="1:24" ht="49.95" customHeight="1" x14ac:dyDescent="0.3">
      <c r="A25" s="99"/>
      <c r="B25" s="2"/>
      <c r="C25" s="2"/>
      <c r="D25" s="102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210"/>
      <c r="W25" s="210"/>
      <c r="X25" s="210"/>
    </row>
    <row r="26" spans="1:24" ht="49.95" customHeight="1" x14ac:dyDescent="0.3">
      <c r="A26" s="99"/>
      <c r="B26" s="2"/>
      <c r="C26" s="2"/>
      <c r="D26" s="102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210"/>
      <c r="W26" s="210"/>
      <c r="X26" s="210"/>
    </row>
    <row r="27" spans="1:24" ht="49.95" customHeight="1" x14ac:dyDescent="0.3">
      <c r="A27" s="99"/>
      <c r="B27" s="2"/>
      <c r="C27" s="2"/>
      <c r="D27" s="102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210"/>
      <c r="W27" s="210"/>
      <c r="X27" s="210"/>
    </row>
    <row r="28" spans="1:24" ht="49.95" customHeight="1" x14ac:dyDescent="0.3">
      <c r="A28" s="99"/>
      <c r="B28" s="2"/>
      <c r="C28" s="2"/>
      <c r="D28" s="102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210"/>
      <c r="W28" s="210"/>
      <c r="X28" s="210"/>
    </row>
    <row r="29" spans="1:24" ht="49.95" customHeight="1" x14ac:dyDescent="0.3">
      <c r="A29" s="99"/>
      <c r="B29" s="2"/>
      <c r="C29" s="2"/>
      <c r="D29" s="102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210"/>
      <c r="W29" s="210"/>
      <c r="X29" s="210"/>
    </row>
    <row r="30" spans="1:24" ht="49.95" customHeight="1" x14ac:dyDescent="0.3">
      <c r="A30" s="99"/>
      <c r="B30" s="2"/>
      <c r="C30" s="2"/>
      <c r="D30" s="102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210"/>
      <c r="W30" s="210"/>
      <c r="X30" s="210"/>
    </row>
    <row r="31" spans="1:24" ht="49.95" customHeight="1" x14ac:dyDescent="0.3">
      <c r="A31" s="99"/>
      <c r="B31" s="2"/>
      <c r="C31" s="2"/>
      <c r="D31" s="102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210"/>
      <c r="W31" s="210"/>
      <c r="X31" s="210"/>
    </row>
    <row r="32" spans="1:24" ht="49.95" customHeight="1" x14ac:dyDescent="0.3">
      <c r="A32" s="99"/>
      <c r="B32" s="2"/>
      <c r="C32" s="2"/>
      <c r="D32" s="102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210"/>
      <c r="W32" s="210"/>
      <c r="X32" s="210"/>
    </row>
    <row r="33" spans="1:24" ht="49.95" customHeight="1" x14ac:dyDescent="0.3">
      <c r="A33" s="99"/>
      <c r="B33" s="2"/>
      <c r="C33" s="2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210"/>
      <c r="W33" s="210"/>
      <c r="X33" s="210"/>
    </row>
    <row r="34" spans="1:24" ht="49.95" customHeight="1" x14ac:dyDescent="0.3">
      <c r="A34" s="99"/>
      <c r="B34" s="2"/>
      <c r="C34" s="2"/>
      <c r="D34" s="102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210"/>
      <c r="W34" s="210"/>
      <c r="X34" s="210"/>
    </row>
    <row r="35" spans="1:24" ht="49.95" customHeight="1" x14ac:dyDescent="0.3">
      <c r="A35" s="99"/>
      <c r="B35" s="2"/>
      <c r="C35" s="2"/>
      <c r="D35" s="102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210"/>
      <c r="W35" s="210"/>
      <c r="X35" s="210"/>
    </row>
    <row r="36" spans="1:24" ht="49.95" customHeight="1" x14ac:dyDescent="0.3">
      <c r="A36" s="99"/>
      <c r="B36" s="2"/>
      <c r="C36" s="2"/>
      <c r="D36" s="102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210"/>
      <c r="W36" s="210"/>
      <c r="X36" s="210"/>
    </row>
    <row r="37" spans="1:24" ht="49.95" customHeight="1" x14ac:dyDescent="0.3">
      <c r="A37" s="99"/>
      <c r="B37" s="2"/>
      <c r="C37" s="2"/>
      <c r="D37" s="102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210"/>
      <c r="W37" s="210"/>
      <c r="X37" s="210"/>
    </row>
    <row r="38" spans="1:24" ht="49.95" customHeight="1" x14ac:dyDescent="0.3">
      <c r="A38" s="99"/>
      <c r="B38" s="2"/>
      <c r="C38" s="2"/>
      <c r="D38" s="102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210"/>
      <c r="W38" s="210"/>
      <c r="X38" s="210"/>
    </row>
    <row r="39" spans="1:24" ht="49.95" customHeight="1" x14ac:dyDescent="0.3">
      <c r="A39" s="99"/>
      <c r="B39" s="2"/>
      <c r="C39" s="2"/>
      <c r="D39" s="102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210"/>
      <c r="W39" s="210"/>
      <c r="X39" s="210"/>
    </row>
    <row r="40" spans="1:24" ht="49.95" customHeight="1" x14ac:dyDescent="0.3">
      <c r="A40" s="99"/>
      <c r="B40" s="2"/>
      <c r="C40" s="2"/>
      <c r="D40" s="102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210"/>
      <c r="W40" s="210"/>
      <c r="X40" s="210"/>
    </row>
    <row r="41" spans="1:24" ht="49.95" customHeight="1" x14ac:dyDescent="0.3">
      <c r="A41" s="99"/>
      <c r="B41" s="2"/>
      <c r="C41" s="2"/>
      <c r="D41" s="102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210"/>
      <c r="W41" s="210"/>
      <c r="X41" s="210"/>
    </row>
    <row r="42" spans="1:24" ht="49.95" customHeight="1" x14ac:dyDescent="0.3">
      <c r="A42" s="99"/>
      <c r="B42" s="2"/>
      <c r="C42" s="2"/>
      <c r="D42" s="102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210"/>
      <c r="W42" s="210"/>
      <c r="X42" s="210"/>
    </row>
    <row r="43" spans="1:24" ht="49.95" customHeight="1" x14ac:dyDescent="0.3">
      <c r="A43" s="99"/>
      <c r="B43" s="2"/>
      <c r="C43" s="2"/>
      <c r="D43" s="102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210"/>
      <c r="W43" s="210"/>
      <c r="X43" s="210"/>
    </row>
    <row r="44" spans="1:24" ht="49.95" customHeight="1" x14ac:dyDescent="0.3">
      <c r="A44" s="99"/>
      <c r="B44" s="2"/>
      <c r="C44" s="2"/>
      <c r="D44" s="102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210"/>
      <c r="W44" s="210"/>
      <c r="X44" s="210"/>
    </row>
    <row r="45" spans="1:24" ht="49.95" customHeight="1" x14ac:dyDescent="0.3">
      <c r="A45" s="99"/>
      <c r="B45" s="2"/>
      <c r="C45" s="2"/>
      <c r="D45" s="102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210"/>
      <c r="W45" s="210"/>
      <c r="X45" s="210"/>
    </row>
    <row r="46" spans="1:24" ht="49.95" customHeight="1" x14ac:dyDescent="0.3">
      <c r="A46" s="99"/>
      <c r="B46" s="2"/>
      <c r="C46" s="2"/>
      <c r="D46" s="102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210"/>
      <c r="W46" s="210"/>
      <c r="X46" s="210"/>
    </row>
    <row r="47" spans="1:24" ht="49.95" customHeight="1" x14ac:dyDescent="0.3">
      <c r="A47" s="99"/>
      <c r="B47" s="2"/>
      <c r="C47" s="2"/>
      <c r="D47" s="102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210"/>
      <c r="W47" s="210"/>
      <c r="X47" s="210"/>
    </row>
    <row r="48" spans="1:24" ht="49.95" customHeight="1" x14ac:dyDescent="0.3">
      <c r="A48" s="99"/>
      <c r="B48" s="2"/>
      <c r="C48" s="2"/>
      <c r="D48" s="102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210"/>
      <c r="W48" s="210"/>
      <c r="X48" s="210"/>
    </row>
    <row r="49" spans="1:24" ht="49.95" customHeight="1" x14ac:dyDescent="0.3">
      <c r="A49" s="99"/>
      <c r="B49" s="2"/>
      <c r="C49" s="2"/>
      <c r="D49" s="102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210"/>
      <c r="W49" s="210"/>
      <c r="X49" s="210"/>
    </row>
    <row r="50" spans="1:24" ht="49.95" customHeight="1" x14ac:dyDescent="0.3">
      <c r="A50" s="99"/>
      <c r="B50" s="2"/>
      <c r="C50" s="2"/>
      <c r="D50" s="102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210"/>
      <c r="W50" s="210"/>
      <c r="X50" s="210"/>
    </row>
    <row r="51" spans="1:24" ht="49.95" customHeight="1" x14ac:dyDescent="0.3">
      <c r="A51" s="99"/>
      <c r="B51" s="2"/>
      <c r="C51" s="2"/>
      <c r="D51" s="102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210"/>
      <c r="W51" s="210"/>
      <c r="X51" s="210"/>
    </row>
    <row r="52" spans="1:24" ht="49.95" customHeight="1" x14ac:dyDescent="0.3">
      <c r="A52" s="99"/>
      <c r="B52" s="2"/>
      <c r="C52" s="2"/>
      <c r="D52" s="102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210"/>
      <c r="W52" s="210"/>
      <c r="X52" s="210"/>
    </row>
    <row r="53" spans="1:24" ht="49.95" customHeight="1" x14ac:dyDescent="0.3">
      <c r="A53" s="99"/>
      <c r="B53" s="2"/>
      <c r="C53" s="2"/>
      <c r="D53" s="102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210"/>
      <c r="W53" s="210"/>
      <c r="X53" s="210"/>
    </row>
    <row r="54" spans="1:24" ht="49.95" customHeight="1" x14ac:dyDescent="0.3">
      <c r="A54" s="99"/>
      <c r="B54" s="2"/>
      <c r="C54" s="2"/>
      <c r="D54" s="102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210"/>
      <c r="W54" s="210"/>
      <c r="X54" s="210"/>
    </row>
    <row r="55" spans="1:24" ht="49.95" customHeight="1" x14ac:dyDescent="0.3">
      <c r="A55" s="99"/>
      <c r="B55" s="2"/>
      <c r="C55" s="2"/>
      <c r="D55" s="102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210"/>
      <c r="W55" s="210"/>
      <c r="X55" s="210"/>
    </row>
    <row r="56" spans="1:24" ht="49.95" customHeight="1" x14ac:dyDescent="0.3">
      <c r="A56" s="99"/>
      <c r="B56" s="2"/>
      <c r="C56" s="2"/>
      <c r="D56" s="102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210"/>
      <c r="W56" s="210"/>
      <c r="X56" s="210"/>
    </row>
    <row r="57" spans="1:24" ht="49.95" customHeight="1" x14ac:dyDescent="0.3">
      <c r="A57" s="99"/>
      <c r="B57" s="2"/>
      <c r="C57" s="2"/>
      <c r="D57" s="102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210"/>
      <c r="W57" s="210"/>
      <c r="X57" s="210"/>
    </row>
    <row r="58" spans="1:24" ht="49.95" customHeight="1" x14ac:dyDescent="0.3">
      <c r="A58" s="99"/>
      <c r="B58" s="2"/>
      <c r="C58" s="2"/>
      <c r="D58" s="102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210"/>
      <c r="W58" s="210"/>
      <c r="X58" s="210"/>
    </row>
    <row r="59" spans="1:24" ht="49.95" customHeight="1" x14ac:dyDescent="0.3">
      <c r="A59" s="99"/>
      <c r="B59" s="2"/>
      <c r="C59" s="2"/>
      <c r="D59" s="102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210"/>
      <c r="W59" s="210"/>
      <c r="X59" s="210"/>
    </row>
    <row r="60" spans="1:24" ht="49.95" customHeight="1" x14ac:dyDescent="0.3">
      <c r="A60" s="99"/>
      <c r="B60" s="2"/>
      <c r="C60" s="2"/>
      <c r="D60" s="102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210"/>
      <c r="W60" s="210"/>
      <c r="X60" s="210"/>
    </row>
    <row r="61" spans="1:24" ht="49.95" customHeight="1" x14ac:dyDescent="0.3">
      <c r="A61" s="99"/>
      <c r="B61" s="2"/>
      <c r="C61" s="2"/>
      <c r="D61" s="102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210"/>
      <c r="W61" s="210"/>
      <c r="X61" s="210"/>
    </row>
    <row r="62" spans="1:24" ht="49.95" customHeight="1" x14ac:dyDescent="0.3">
      <c r="A62" s="99"/>
      <c r="B62" s="2"/>
      <c r="C62" s="2"/>
      <c r="D62" s="102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210"/>
      <c r="W62" s="210"/>
      <c r="X62" s="210"/>
    </row>
    <row r="63" spans="1:24" ht="49.95" customHeight="1" x14ac:dyDescent="0.3">
      <c r="A63" s="99"/>
      <c r="B63" s="2"/>
      <c r="C63" s="2"/>
      <c r="D63" s="102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210"/>
      <c r="W63" s="210"/>
      <c r="X63" s="210"/>
    </row>
    <row r="64" spans="1:24" ht="49.95" customHeight="1" x14ac:dyDescent="0.3">
      <c r="A64" s="99"/>
      <c r="B64" s="2"/>
      <c r="C64" s="2"/>
      <c r="D64" s="102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210"/>
      <c r="W64" s="210"/>
      <c r="X64" s="210"/>
    </row>
    <row r="65" spans="1:24" ht="49.95" customHeight="1" x14ac:dyDescent="0.3">
      <c r="A65" s="99"/>
      <c r="B65" s="2"/>
      <c r="C65" s="2"/>
      <c r="D65" s="102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210"/>
      <c r="W65" s="210"/>
      <c r="X65" s="210"/>
    </row>
    <row r="66" spans="1:24" ht="49.95" customHeight="1" x14ac:dyDescent="0.3">
      <c r="A66" s="99"/>
      <c r="B66" s="2"/>
      <c r="C66" s="2"/>
      <c r="D66" s="102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210"/>
      <c r="W66" s="210"/>
      <c r="X66" s="210"/>
    </row>
    <row r="67" spans="1:24" ht="49.95" customHeight="1" x14ac:dyDescent="0.3">
      <c r="A67" s="99"/>
      <c r="B67" s="2"/>
      <c r="C67" s="2"/>
      <c r="D67" s="102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210"/>
      <c r="W67" s="210"/>
      <c r="X67" s="210"/>
    </row>
    <row r="68" spans="1:24" ht="49.95" customHeight="1" x14ac:dyDescent="0.3">
      <c r="A68" s="99"/>
      <c r="B68" s="2"/>
      <c r="C68" s="2"/>
      <c r="D68" s="102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210"/>
      <c r="W68" s="210"/>
      <c r="X68" s="210"/>
    </row>
    <row r="69" spans="1:24" ht="49.95" customHeight="1" x14ac:dyDescent="0.3">
      <c r="A69" s="99"/>
      <c r="B69" s="2"/>
      <c r="C69" s="2"/>
      <c r="D69" s="102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210"/>
      <c r="W69" s="210"/>
      <c r="X69" s="210"/>
    </row>
    <row r="70" spans="1:24" ht="49.95" customHeight="1" x14ac:dyDescent="0.3">
      <c r="A70" s="99"/>
      <c r="B70" s="2"/>
      <c r="C70" s="2"/>
      <c r="D70" s="102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210"/>
      <c r="W70" s="210"/>
      <c r="X70" s="210"/>
    </row>
    <row r="71" spans="1:24" ht="49.95" customHeight="1" x14ac:dyDescent="0.3">
      <c r="A71" s="99"/>
      <c r="B71" s="2"/>
      <c r="C71" s="2"/>
      <c r="D71" s="102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210"/>
      <c r="W71" s="210"/>
      <c r="X71" s="210"/>
    </row>
    <row r="72" spans="1:24" ht="49.95" customHeight="1" x14ac:dyDescent="0.3">
      <c r="A72" s="99"/>
      <c r="B72" s="2"/>
      <c r="C72" s="2"/>
      <c r="D72" s="10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210"/>
      <c r="W72" s="210"/>
      <c r="X72" s="210"/>
    </row>
    <row r="73" spans="1:24" ht="49.95" customHeight="1" x14ac:dyDescent="0.3">
      <c r="A73" s="99" t="s">
        <v>282</v>
      </c>
      <c r="B73" s="2" t="s">
        <v>249</v>
      </c>
      <c r="C73" s="2" t="s">
        <v>275</v>
      </c>
      <c r="D73" s="102">
        <f t="shared" ref="D68:D98" si="1">SUM(E73:U73)</f>
        <v>2240323</v>
      </c>
      <c r="E73" s="101">
        <v>472800</v>
      </c>
      <c r="F73" s="101">
        <v>480000</v>
      </c>
      <c r="G73" s="101">
        <v>72000</v>
      </c>
      <c r="H73" s="101">
        <v>592623</v>
      </c>
      <c r="I73" s="101">
        <v>72000</v>
      </c>
      <c r="J73" s="101">
        <v>1900</v>
      </c>
      <c r="K73" s="101">
        <v>41800</v>
      </c>
      <c r="L73" s="101">
        <v>43200</v>
      </c>
      <c r="M73" s="101"/>
      <c r="N73" s="101"/>
      <c r="O73" s="101"/>
      <c r="P73" s="101">
        <v>464000</v>
      </c>
      <c r="Q73" s="101"/>
      <c r="R73" s="101"/>
      <c r="S73" s="101"/>
      <c r="T73" s="101"/>
      <c r="U73" s="101"/>
      <c r="V73" s="210" t="s">
        <v>281</v>
      </c>
      <c r="W73" s="210" t="s">
        <v>279</v>
      </c>
      <c r="X73" s="210">
        <v>25</v>
      </c>
    </row>
    <row r="74" spans="1:24" ht="49.95" customHeight="1" x14ac:dyDescent="0.3">
      <c r="A74" s="99" t="s">
        <v>283</v>
      </c>
      <c r="B74" s="2" t="s">
        <v>250</v>
      </c>
      <c r="C74" s="2" t="s">
        <v>275</v>
      </c>
      <c r="D74" s="102">
        <f t="shared" si="1"/>
        <v>2797000</v>
      </c>
      <c r="E74" s="101">
        <v>472800</v>
      </c>
      <c r="F74" s="101">
        <v>480000</v>
      </c>
      <c r="G74" s="101">
        <v>108000</v>
      </c>
      <c r="H74" s="101">
        <v>459000</v>
      </c>
      <c r="I74" s="101">
        <v>72000</v>
      </c>
      <c r="J74" s="101"/>
      <c r="K74" s="101">
        <v>50000</v>
      </c>
      <c r="L74" s="101">
        <v>43200</v>
      </c>
      <c r="M74" s="101"/>
      <c r="N74" s="101"/>
      <c r="O74" s="101"/>
      <c r="P74" s="101">
        <v>752000</v>
      </c>
      <c r="Q74" s="101">
        <v>360000</v>
      </c>
      <c r="R74" s="101"/>
      <c r="S74" s="101"/>
      <c r="T74" s="101"/>
      <c r="U74" s="101"/>
      <c r="V74" s="210" t="s">
        <v>281</v>
      </c>
      <c r="W74" s="210" t="s">
        <v>279</v>
      </c>
      <c r="X74" s="210">
        <v>36</v>
      </c>
    </row>
    <row r="75" spans="1:24" ht="49.95" customHeight="1" x14ac:dyDescent="0.3">
      <c r="A75" s="99" t="s">
        <v>284</v>
      </c>
      <c r="B75" s="2" t="s">
        <v>251</v>
      </c>
      <c r="C75" s="2" t="s">
        <v>275</v>
      </c>
      <c r="D75" s="102">
        <f t="shared" si="1"/>
        <v>2149000</v>
      </c>
      <c r="E75" s="101">
        <v>472800</v>
      </c>
      <c r="F75" s="101">
        <v>480000</v>
      </c>
      <c r="G75" s="101">
        <v>108000</v>
      </c>
      <c r="H75" s="101">
        <v>459000</v>
      </c>
      <c r="I75" s="101">
        <v>72000</v>
      </c>
      <c r="J75" s="101"/>
      <c r="K75" s="101">
        <v>50000</v>
      </c>
      <c r="L75" s="101">
        <v>43200</v>
      </c>
      <c r="M75" s="101"/>
      <c r="N75" s="101"/>
      <c r="O75" s="101"/>
      <c r="P75" s="101">
        <v>464000</v>
      </c>
      <c r="Q75" s="101"/>
      <c r="R75" s="101"/>
      <c r="S75" s="101"/>
      <c r="T75" s="101"/>
      <c r="U75" s="101"/>
      <c r="V75" s="210" t="s">
        <v>281</v>
      </c>
      <c r="W75" s="210" t="s">
        <v>279</v>
      </c>
      <c r="X75" s="210">
        <v>25</v>
      </c>
    </row>
    <row r="76" spans="1:24" ht="49.95" customHeight="1" x14ac:dyDescent="0.3">
      <c r="A76" s="99" t="s">
        <v>285</v>
      </c>
      <c r="B76" s="2" t="s">
        <v>252</v>
      </c>
      <c r="C76" s="2" t="s">
        <v>275</v>
      </c>
      <c r="D76" s="102">
        <f t="shared" si="1"/>
        <v>2149000</v>
      </c>
      <c r="E76" s="101">
        <v>472800</v>
      </c>
      <c r="F76" s="101">
        <v>480000</v>
      </c>
      <c r="G76" s="101">
        <v>108000</v>
      </c>
      <c r="H76" s="101">
        <v>459000</v>
      </c>
      <c r="I76" s="101">
        <v>72000</v>
      </c>
      <c r="J76" s="101"/>
      <c r="K76" s="101">
        <v>50000</v>
      </c>
      <c r="L76" s="101">
        <v>43200</v>
      </c>
      <c r="M76" s="101"/>
      <c r="N76" s="101"/>
      <c r="O76" s="101"/>
      <c r="P76" s="101">
        <v>464000</v>
      </c>
      <c r="Q76" s="101"/>
      <c r="R76" s="101"/>
      <c r="S76" s="101"/>
      <c r="T76" s="101"/>
      <c r="U76" s="101"/>
      <c r="V76" s="210" t="s">
        <v>281</v>
      </c>
      <c r="W76" s="210" t="s">
        <v>279</v>
      </c>
      <c r="X76" s="210">
        <v>21</v>
      </c>
    </row>
    <row r="77" spans="1:24" ht="49.95" customHeight="1" x14ac:dyDescent="0.3">
      <c r="A77" s="99" t="s">
        <v>286</v>
      </c>
      <c r="B77" s="2" t="s">
        <v>253</v>
      </c>
      <c r="C77" s="2" t="s">
        <v>275</v>
      </c>
      <c r="D77" s="102">
        <f t="shared" si="1"/>
        <v>2870000</v>
      </c>
      <c r="E77" s="101">
        <v>472800</v>
      </c>
      <c r="F77" s="101">
        <v>480000</v>
      </c>
      <c r="G77" s="101">
        <v>108000</v>
      </c>
      <c r="H77" s="101">
        <v>459000</v>
      </c>
      <c r="I77" s="101">
        <v>72000</v>
      </c>
      <c r="J77" s="101">
        <v>0</v>
      </c>
      <c r="K77" s="101">
        <v>50000</v>
      </c>
      <c r="L77" s="101">
        <v>43200</v>
      </c>
      <c r="M77" s="101"/>
      <c r="N77" s="101"/>
      <c r="O77" s="101"/>
      <c r="P77" s="101">
        <v>800000</v>
      </c>
      <c r="Q77" s="101">
        <v>360000</v>
      </c>
      <c r="R77" s="101">
        <v>25000</v>
      </c>
      <c r="S77" s="101">
        <v>0</v>
      </c>
      <c r="T77" s="101"/>
      <c r="U77" s="101"/>
      <c r="V77" s="210" t="s">
        <v>281</v>
      </c>
      <c r="W77" s="210" t="s">
        <v>279</v>
      </c>
      <c r="X77" s="210">
        <v>51</v>
      </c>
    </row>
    <row r="78" spans="1:24" ht="49.95" customHeight="1" x14ac:dyDescent="0.3">
      <c r="A78" s="99" t="s">
        <v>287</v>
      </c>
      <c r="B78" s="2" t="s">
        <v>254</v>
      </c>
      <c r="C78" s="2" t="s">
        <v>275</v>
      </c>
      <c r="D78" s="102">
        <f t="shared" si="1"/>
        <v>2162500</v>
      </c>
      <c r="E78" s="101">
        <v>472800</v>
      </c>
      <c r="F78" s="101">
        <v>480000</v>
      </c>
      <c r="G78" s="101">
        <v>108000</v>
      </c>
      <c r="H78" s="101">
        <v>472500</v>
      </c>
      <c r="I78" s="101">
        <v>72000</v>
      </c>
      <c r="J78" s="101">
        <v>39000</v>
      </c>
      <c r="K78" s="101">
        <v>11000</v>
      </c>
      <c r="L78" s="101">
        <v>43200</v>
      </c>
      <c r="M78" s="101"/>
      <c r="N78" s="101"/>
      <c r="O78" s="101"/>
      <c r="P78" s="101">
        <v>464000</v>
      </c>
      <c r="Q78" s="101">
        <v>0</v>
      </c>
      <c r="R78" s="101">
        <v>0</v>
      </c>
      <c r="S78" s="101">
        <v>0</v>
      </c>
      <c r="T78" s="101"/>
      <c r="U78" s="101"/>
      <c r="V78" s="210" t="s">
        <v>281</v>
      </c>
      <c r="W78" s="210" t="s">
        <v>279</v>
      </c>
      <c r="X78" s="210">
        <v>21</v>
      </c>
    </row>
    <row r="79" spans="1:24" ht="49.95" customHeight="1" x14ac:dyDescent="0.3">
      <c r="A79" s="99" t="s">
        <v>288</v>
      </c>
      <c r="B79" s="2" t="s">
        <v>255</v>
      </c>
      <c r="C79" s="2" t="s">
        <v>275</v>
      </c>
      <c r="D79" s="102">
        <f t="shared" si="1"/>
        <v>2835500</v>
      </c>
      <c r="E79" s="101">
        <v>472800</v>
      </c>
      <c r="F79" s="101">
        <v>480000</v>
      </c>
      <c r="G79" s="101">
        <v>108000</v>
      </c>
      <c r="H79" s="101">
        <v>472500</v>
      </c>
      <c r="I79" s="101">
        <v>72000</v>
      </c>
      <c r="J79" s="101">
        <v>35000</v>
      </c>
      <c r="K79" s="101">
        <v>15000</v>
      </c>
      <c r="L79" s="101">
        <v>43200</v>
      </c>
      <c r="M79" s="101"/>
      <c r="N79" s="101"/>
      <c r="O79" s="101"/>
      <c r="P79" s="101">
        <v>752000</v>
      </c>
      <c r="Q79" s="101">
        <v>360000</v>
      </c>
      <c r="R79" s="101">
        <v>25000</v>
      </c>
      <c r="S79" s="101">
        <v>0</v>
      </c>
      <c r="T79" s="101"/>
      <c r="U79" s="101"/>
      <c r="V79" s="210" t="s">
        <v>281</v>
      </c>
      <c r="W79" s="210" t="s">
        <v>279</v>
      </c>
      <c r="X79" s="210">
        <v>36</v>
      </c>
    </row>
    <row r="80" spans="1:24" ht="49.95" customHeight="1" x14ac:dyDescent="0.3">
      <c r="A80" s="99" t="s">
        <v>289</v>
      </c>
      <c r="B80" s="2" t="s">
        <v>256</v>
      </c>
      <c r="C80" s="2" t="s">
        <v>275</v>
      </c>
      <c r="D80" s="102">
        <f t="shared" si="1"/>
        <v>1840000</v>
      </c>
      <c r="E80" s="101">
        <v>472800</v>
      </c>
      <c r="F80" s="101">
        <v>480000</v>
      </c>
      <c r="G80" s="101">
        <v>36000</v>
      </c>
      <c r="H80" s="101">
        <v>472500</v>
      </c>
      <c r="I80" s="101">
        <v>72000</v>
      </c>
      <c r="J80" s="101">
        <v>0</v>
      </c>
      <c r="K80" s="101">
        <v>13500</v>
      </c>
      <c r="L80" s="101">
        <v>43200</v>
      </c>
      <c r="M80" s="101"/>
      <c r="N80" s="101"/>
      <c r="O80" s="101"/>
      <c r="P80" s="101">
        <v>250000</v>
      </c>
      <c r="Q80" s="101">
        <v>0</v>
      </c>
      <c r="R80" s="101">
        <v>0</v>
      </c>
      <c r="S80" s="101">
        <v>0</v>
      </c>
      <c r="T80" s="101"/>
      <c r="U80" s="101"/>
      <c r="V80" s="210" t="s">
        <v>281</v>
      </c>
      <c r="W80" s="210" t="s">
        <v>279</v>
      </c>
      <c r="X80" s="210">
        <v>16</v>
      </c>
    </row>
    <row r="81" spans="1:24" ht="49.95" customHeight="1" x14ac:dyDescent="0.3">
      <c r="A81" s="99" t="s">
        <v>290</v>
      </c>
      <c r="B81" s="2" t="s">
        <v>257</v>
      </c>
      <c r="C81" s="2" t="s">
        <v>275</v>
      </c>
      <c r="D81" s="102">
        <f t="shared" si="1"/>
        <v>1957000</v>
      </c>
      <c r="E81" s="101">
        <v>472800</v>
      </c>
      <c r="F81" s="101">
        <v>480000</v>
      </c>
      <c r="G81" s="101">
        <v>108000</v>
      </c>
      <c r="H81" s="101">
        <v>459000</v>
      </c>
      <c r="I81" s="101">
        <v>72000</v>
      </c>
      <c r="J81" s="101">
        <v>0</v>
      </c>
      <c r="K81" s="101">
        <v>0</v>
      </c>
      <c r="L81" s="101">
        <v>43200</v>
      </c>
      <c r="M81" s="101"/>
      <c r="N81" s="101"/>
      <c r="O81" s="101"/>
      <c r="P81" s="101">
        <v>250000</v>
      </c>
      <c r="Q81" s="101">
        <v>0</v>
      </c>
      <c r="R81" s="101">
        <v>0</v>
      </c>
      <c r="S81" s="101">
        <v>72000</v>
      </c>
      <c r="T81" s="101"/>
      <c r="U81" s="101"/>
      <c r="V81" s="210" t="s">
        <v>280</v>
      </c>
      <c r="W81" s="210" t="s">
        <v>279</v>
      </c>
      <c r="X81" s="210">
        <v>20</v>
      </c>
    </row>
    <row r="82" spans="1:24" ht="49.95" customHeight="1" x14ac:dyDescent="0.3">
      <c r="A82" s="99" t="s">
        <v>291</v>
      </c>
      <c r="B82" s="2" t="s">
        <v>258</v>
      </c>
      <c r="C82" s="2" t="s">
        <v>275</v>
      </c>
      <c r="D82" s="102">
        <f t="shared" si="1"/>
        <v>2149000</v>
      </c>
      <c r="E82" s="101">
        <v>472800</v>
      </c>
      <c r="F82" s="101">
        <v>480000</v>
      </c>
      <c r="G82" s="101">
        <v>108000</v>
      </c>
      <c r="H82" s="101">
        <v>459000</v>
      </c>
      <c r="I82" s="101">
        <v>72000</v>
      </c>
      <c r="J82" s="101">
        <v>0</v>
      </c>
      <c r="K82" s="101">
        <v>50000</v>
      </c>
      <c r="L82" s="101">
        <v>43200</v>
      </c>
      <c r="M82" s="101"/>
      <c r="N82" s="101"/>
      <c r="O82" s="101"/>
      <c r="P82" s="101">
        <v>464000</v>
      </c>
      <c r="Q82" s="101">
        <v>0</v>
      </c>
      <c r="R82" s="101">
        <v>0</v>
      </c>
      <c r="S82" s="101">
        <v>0</v>
      </c>
      <c r="T82" s="101"/>
      <c r="U82" s="101"/>
      <c r="V82" s="210" t="s">
        <v>281</v>
      </c>
      <c r="W82" s="210" t="s">
        <v>279</v>
      </c>
      <c r="X82" s="210">
        <v>25</v>
      </c>
    </row>
    <row r="83" spans="1:24" ht="49.95" customHeight="1" x14ac:dyDescent="0.3">
      <c r="A83" s="99" t="s">
        <v>292</v>
      </c>
      <c r="B83" s="2" t="s">
        <v>259</v>
      </c>
      <c r="C83" s="2" t="s">
        <v>275</v>
      </c>
      <c r="D83" s="102">
        <f t="shared" si="1"/>
        <v>2810500</v>
      </c>
      <c r="E83" s="101">
        <v>472800</v>
      </c>
      <c r="F83" s="101">
        <v>480000</v>
      </c>
      <c r="G83" s="101">
        <v>108000</v>
      </c>
      <c r="H83" s="101">
        <v>472500</v>
      </c>
      <c r="I83" s="101">
        <v>72000</v>
      </c>
      <c r="J83" s="101">
        <v>0</v>
      </c>
      <c r="K83" s="101">
        <v>50000</v>
      </c>
      <c r="L83" s="101">
        <v>43200</v>
      </c>
      <c r="M83" s="101"/>
      <c r="N83" s="101"/>
      <c r="O83" s="101"/>
      <c r="P83" s="101">
        <v>752000</v>
      </c>
      <c r="Q83" s="101">
        <v>360000</v>
      </c>
      <c r="R83" s="101">
        <v>0</v>
      </c>
      <c r="S83" s="101">
        <v>0</v>
      </c>
      <c r="T83" s="101"/>
      <c r="U83" s="101"/>
      <c r="V83" s="210" t="s">
        <v>281</v>
      </c>
      <c r="W83" s="210" t="s">
        <v>279</v>
      </c>
      <c r="X83" s="210">
        <v>36</v>
      </c>
    </row>
    <row r="84" spans="1:24" ht="49.95" customHeight="1" x14ac:dyDescent="0.3">
      <c r="A84" s="99" t="s">
        <v>293</v>
      </c>
      <c r="B84" s="2" t="s">
        <v>260</v>
      </c>
      <c r="C84" s="2" t="s">
        <v>275</v>
      </c>
      <c r="D84" s="102">
        <f t="shared" si="1"/>
        <v>2149000</v>
      </c>
      <c r="E84" s="101">
        <v>472800</v>
      </c>
      <c r="F84" s="101">
        <v>480000</v>
      </c>
      <c r="G84" s="101">
        <v>108000</v>
      </c>
      <c r="H84" s="101">
        <v>459000</v>
      </c>
      <c r="I84" s="101">
        <v>72000</v>
      </c>
      <c r="J84" s="101">
        <v>0</v>
      </c>
      <c r="K84" s="101">
        <v>50000</v>
      </c>
      <c r="L84" s="101">
        <v>43200</v>
      </c>
      <c r="M84" s="101"/>
      <c r="N84" s="101"/>
      <c r="O84" s="101"/>
      <c r="P84" s="101">
        <v>464000</v>
      </c>
      <c r="Q84" s="101">
        <v>0</v>
      </c>
      <c r="R84" s="101">
        <v>0</v>
      </c>
      <c r="S84" s="101">
        <v>0</v>
      </c>
      <c r="T84" s="101"/>
      <c r="U84" s="101"/>
      <c r="V84" s="210" t="s">
        <v>281</v>
      </c>
      <c r="W84" s="210" t="s">
        <v>279</v>
      </c>
      <c r="X84" s="210">
        <v>21</v>
      </c>
    </row>
    <row r="85" spans="1:24" ht="49.95" customHeight="1" x14ac:dyDescent="0.3">
      <c r="A85" s="99" t="s">
        <v>294</v>
      </c>
      <c r="B85" s="2" t="s">
        <v>261</v>
      </c>
      <c r="C85" s="2" t="s">
        <v>275</v>
      </c>
      <c r="D85" s="102">
        <f t="shared" si="1"/>
        <v>2192123</v>
      </c>
      <c r="E85" s="101">
        <v>472800</v>
      </c>
      <c r="F85" s="101">
        <v>480000</v>
      </c>
      <c r="G85" s="101">
        <v>108000</v>
      </c>
      <c r="H85" s="101">
        <v>552123</v>
      </c>
      <c r="I85" s="101">
        <v>72000</v>
      </c>
      <c r="J85" s="101">
        <v>0</v>
      </c>
      <c r="K85" s="101">
        <v>0</v>
      </c>
      <c r="L85" s="101">
        <v>43200</v>
      </c>
      <c r="M85" s="101"/>
      <c r="N85" s="101"/>
      <c r="O85" s="101"/>
      <c r="P85" s="101">
        <v>464000</v>
      </c>
      <c r="Q85" s="101">
        <v>0</v>
      </c>
      <c r="R85" s="101">
        <v>0</v>
      </c>
      <c r="S85" s="101">
        <v>0</v>
      </c>
      <c r="T85" s="101"/>
      <c r="U85" s="101"/>
      <c r="V85" s="210" t="s">
        <v>280</v>
      </c>
      <c r="W85" s="210" t="s">
        <v>279</v>
      </c>
      <c r="X85" s="210">
        <v>22</v>
      </c>
    </row>
    <row r="86" spans="1:24" ht="49.95" customHeight="1" x14ac:dyDescent="0.3">
      <c r="A86" s="99" t="s">
        <v>295</v>
      </c>
      <c r="B86" s="2" t="s">
        <v>262</v>
      </c>
      <c r="C86" s="2" t="s">
        <v>275</v>
      </c>
      <c r="D86" s="102">
        <f t="shared" si="1"/>
        <v>1944089</v>
      </c>
      <c r="E86" s="101">
        <v>472800</v>
      </c>
      <c r="F86" s="101">
        <v>480000</v>
      </c>
      <c r="G86" s="101">
        <v>108000</v>
      </c>
      <c r="H86" s="101">
        <v>472500</v>
      </c>
      <c r="I86" s="101">
        <v>72000</v>
      </c>
      <c r="J86" s="101">
        <v>11480</v>
      </c>
      <c r="K86" s="101">
        <v>34109</v>
      </c>
      <c r="L86" s="101">
        <v>43200</v>
      </c>
      <c r="M86" s="101"/>
      <c r="N86" s="101"/>
      <c r="O86" s="101"/>
      <c r="P86" s="101">
        <v>250000</v>
      </c>
      <c r="Q86" s="101">
        <v>0</v>
      </c>
      <c r="R86" s="101">
        <v>0</v>
      </c>
      <c r="S86" s="101">
        <v>0</v>
      </c>
      <c r="T86" s="101"/>
      <c r="U86" s="101"/>
      <c r="V86" s="210" t="s">
        <v>281</v>
      </c>
      <c r="W86" s="210" t="s">
        <v>279</v>
      </c>
      <c r="X86" s="210">
        <v>20</v>
      </c>
    </row>
    <row r="87" spans="1:24" ht="49.95" customHeight="1" x14ac:dyDescent="0.3">
      <c r="A87" s="99" t="s">
        <v>296</v>
      </c>
      <c r="B87" s="2" t="s">
        <v>263</v>
      </c>
      <c r="C87" s="2" t="s">
        <v>275</v>
      </c>
      <c r="D87" s="102">
        <f t="shared" si="1"/>
        <v>1948500</v>
      </c>
      <c r="E87" s="101">
        <v>472800</v>
      </c>
      <c r="F87" s="101">
        <v>480000</v>
      </c>
      <c r="G87" s="101">
        <v>108000</v>
      </c>
      <c r="H87" s="101">
        <v>472500</v>
      </c>
      <c r="I87" s="101">
        <v>72000</v>
      </c>
      <c r="J87" s="101">
        <v>0</v>
      </c>
      <c r="K87" s="101">
        <v>50000</v>
      </c>
      <c r="L87" s="101">
        <v>43200</v>
      </c>
      <c r="M87" s="101"/>
      <c r="N87" s="101"/>
      <c r="O87" s="101"/>
      <c r="P87" s="101">
        <v>250000</v>
      </c>
      <c r="Q87" s="101">
        <v>0</v>
      </c>
      <c r="R87" s="101">
        <v>0</v>
      </c>
      <c r="S87" s="101">
        <v>0</v>
      </c>
      <c r="T87" s="101"/>
      <c r="U87" s="101"/>
      <c r="V87" s="210" t="s">
        <v>281</v>
      </c>
      <c r="W87" s="210" t="s">
        <v>279</v>
      </c>
      <c r="X87" s="210">
        <v>20</v>
      </c>
    </row>
    <row r="88" spans="1:24" ht="49.95" customHeight="1" x14ac:dyDescent="0.3">
      <c r="A88" s="99" t="s">
        <v>297</v>
      </c>
      <c r="B88" s="2" t="s">
        <v>264</v>
      </c>
      <c r="C88" s="2" t="s">
        <v>275</v>
      </c>
      <c r="D88" s="102">
        <f t="shared" si="1"/>
        <v>2087713</v>
      </c>
      <c r="E88" s="101">
        <v>472800</v>
      </c>
      <c r="F88" s="101">
        <v>480000</v>
      </c>
      <c r="G88" s="101">
        <v>108000</v>
      </c>
      <c r="H88" s="101">
        <v>552123</v>
      </c>
      <c r="I88" s="101">
        <v>72000</v>
      </c>
      <c r="J88" s="101">
        <v>0</v>
      </c>
      <c r="K88" s="101">
        <v>37590</v>
      </c>
      <c r="L88" s="101">
        <v>43200</v>
      </c>
      <c r="M88" s="101"/>
      <c r="N88" s="101"/>
      <c r="O88" s="101"/>
      <c r="P88" s="101">
        <v>250000</v>
      </c>
      <c r="Q88" s="101">
        <v>0</v>
      </c>
      <c r="R88" s="101">
        <v>0</v>
      </c>
      <c r="S88" s="101">
        <v>72000</v>
      </c>
      <c r="T88" s="101"/>
      <c r="U88" s="101"/>
      <c r="V88" s="210" t="s">
        <v>281</v>
      </c>
      <c r="W88" s="210" t="s">
        <v>279</v>
      </c>
      <c r="X88" s="210">
        <v>16</v>
      </c>
    </row>
    <row r="89" spans="1:24" ht="49.95" customHeight="1" x14ac:dyDescent="0.3">
      <c r="A89" s="99" t="s">
        <v>298</v>
      </c>
      <c r="B89" s="2" t="s">
        <v>265</v>
      </c>
      <c r="C89" s="2" t="s">
        <v>275</v>
      </c>
      <c r="D89" s="102">
        <f t="shared" si="1"/>
        <v>1885000</v>
      </c>
      <c r="E89" s="101">
        <v>472800</v>
      </c>
      <c r="F89" s="101">
        <v>480000</v>
      </c>
      <c r="G89" s="101">
        <v>108000</v>
      </c>
      <c r="H89" s="101">
        <v>459000</v>
      </c>
      <c r="I89" s="101">
        <v>72000</v>
      </c>
      <c r="J89" s="101">
        <v>0</v>
      </c>
      <c r="K89" s="101">
        <v>0</v>
      </c>
      <c r="L89" s="101">
        <v>43200</v>
      </c>
      <c r="M89" s="101"/>
      <c r="N89" s="101"/>
      <c r="O89" s="101"/>
      <c r="P89" s="101">
        <v>250000</v>
      </c>
      <c r="Q89" s="101">
        <v>0</v>
      </c>
      <c r="R89" s="101">
        <v>0</v>
      </c>
      <c r="S89" s="101">
        <v>0</v>
      </c>
      <c r="T89" s="101"/>
      <c r="U89" s="101"/>
      <c r="V89" s="210" t="s">
        <v>280</v>
      </c>
      <c r="W89" s="210" t="s">
        <v>279</v>
      </c>
      <c r="X89" s="210">
        <v>25</v>
      </c>
    </row>
    <row r="90" spans="1:24" ht="49.95" customHeight="1" x14ac:dyDescent="0.3">
      <c r="A90" s="99" t="s">
        <v>299</v>
      </c>
      <c r="B90" s="2" t="s">
        <v>266</v>
      </c>
      <c r="C90" s="2" t="s">
        <v>275</v>
      </c>
      <c r="D90" s="102">
        <f t="shared" si="1"/>
        <v>2221000</v>
      </c>
      <c r="E90" s="101">
        <v>472800</v>
      </c>
      <c r="F90" s="101">
        <v>480000</v>
      </c>
      <c r="G90" s="101">
        <v>108000</v>
      </c>
      <c r="H90" s="101">
        <v>459000</v>
      </c>
      <c r="I90" s="101">
        <v>72000</v>
      </c>
      <c r="J90" s="101">
        <v>0</v>
      </c>
      <c r="K90" s="101">
        <v>50000</v>
      </c>
      <c r="L90" s="101">
        <v>43200</v>
      </c>
      <c r="M90" s="101"/>
      <c r="N90" s="101"/>
      <c r="O90" s="101"/>
      <c r="P90" s="101">
        <v>464000</v>
      </c>
      <c r="Q90" s="101">
        <v>0</v>
      </c>
      <c r="R90" s="101">
        <v>0</v>
      </c>
      <c r="S90" s="101">
        <v>72000</v>
      </c>
      <c r="T90" s="101"/>
      <c r="U90" s="101"/>
      <c r="V90" s="210" t="s">
        <v>281</v>
      </c>
      <c r="W90" s="210" t="s">
        <v>279</v>
      </c>
      <c r="X90" s="210">
        <v>21</v>
      </c>
    </row>
    <row r="91" spans="1:24" ht="49.95" customHeight="1" x14ac:dyDescent="0.3">
      <c r="A91" s="99" t="s">
        <v>300</v>
      </c>
      <c r="B91" s="2" t="s">
        <v>267</v>
      </c>
      <c r="C91" s="2" t="s">
        <v>275</v>
      </c>
      <c r="D91" s="102">
        <f t="shared" si="1"/>
        <v>2174000</v>
      </c>
      <c r="E91" s="101">
        <v>472800</v>
      </c>
      <c r="F91" s="101">
        <v>480000</v>
      </c>
      <c r="G91" s="101">
        <v>108000</v>
      </c>
      <c r="H91" s="101">
        <v>459000</v>
      </c>
      <c r="I91" s="101">
        <v>72000</v>
      </c>
      <c r="J91" s="101">
        <v>0</v>
      </c>
      <c r="K91" s="101">
        <v>50000</v>
      </c>
      <c r="L91" s="101">
        <v>43200</v>
      </c>
      <c r="M91" s="101"/>
      <c r="N91" s="101"/>
      <c r="O91" s="101"/>
      <c r="P91" s="101">
        <v>464000</v>
      </c>
      <c r="Q91" s="101">
        <v>0</v>
      </c>
      <c r="R91" s="101">
        <v>25000</v>
      </c>
      <c r="S91" s="101">
        <v>0</v>
      </c>
      <c r="T91" s="101"/>
      <c r="U91" s="101"/>
      <c r="V91" s="210" t="s">
        <v>281</v>
      </c>
      <c r="W91" s="210" t="s">
        <v>279</v>
      </c>
      <c r="X91" s="210">
        <v>25</v>
      </c>
    </row>
    <row r="92" spans="1:24" ht="49.95" customHeight="1" x14ac:dyDescent="0.3">
      <c r="A92" s="99" t="s">
        <v>301</v>
      </c>
      <c r="B92" s="2" t="s">
        <v>268</v>
      </c>
      <c r="C92" s="2" t="s">
        <v>275</v>
      </c>
      <c r="D92" s="102">
        <f t="shared" si="1"/>
        <v>2221000</v>
      </c>
      <c r="E92" s="101">
        <v>472800</v>
      </c>
      <c r="F92" s="101">
        <v>480000</v>
      </c>
      <c r="G92" s="101">
        <v>108000</v>
      </c>
      <c r="H92" s="101">
        <v>459000</v>
      </c>
      <c r="I92" s="101">
        <v>72000</v>
      </c>
      <c r="J92" s="101">
        <v>30000</v>
      </c>
      <c r="K92" s="101">
        <v>20000</v>
      </c>
      <c r="L92" s="101">
        <v>43200</v>
      </c>
      <c r="M92" s="101"/>
      <c r="N92" s="101"/>
      <c r="O92" s="101"/>
      <c r="P92" s="101">
        <v>464000</v>
      </c>
      <c r="Q92" s="101">
        <v>0</v>
      </c>
      <c r="R92" s="101">
        <v>0</v>
      </c>
      <c r="S92" s="101">
        <v>72000</v>
      </c>
      <c r="T92" s="101"/>
      <c r="U92" s="101"/>
      <c r="V92" s="210" t="s">
        <v>281</v>
      </c>
      <c r="W92" s="210" t="s">
        <v>279</v>
      </c>
      <c r="X92" s="210">
        <v>26</v>
      </c>
    </row>
    <row r="93" spans="1:24" ht="49.95" customHeight="1" x14ac:dyDescent="0.3">
      <c r="A93" s="99" t="s">
        <v>302</v>
      </c>
      <c r="B93" s="2" t="s">
        <v>269</v>
      </c>
      <c r="C93" s="2" t="s">
        <v>275</v>
      </c>
      <c r="D93" s="102">
        <f t="shared" si="1"/>
        <v>2234500</v>
      </c>
      <c r="E93" s="101">
        <v>472800</v>
      </c>
      <c r="F93" s="101">
        <v>480000</v>
      </c>
      <c r="G93" s="101">
        <v>108000</v>
      </c>
      <c r="H93" s="101">
        <v>472500</v>
      </c>
      <c r="I93" s="101">
        <v>72000</v>
      </c>
      <c r="J93" s="101">
        <v>25200</v>
      </c>
      <c r="K93" s="101">
        <v>24800</v>
      </c>
      <c r="L93" s="101">
        <v>43200</v>
      </c>
      <c r="M93" s="101"/>
      <c r="N93" s="101"/>
      <c r="O93" s="101"/>
      <c r="P93" s="101">
        <v>464000</v>
      </c>
      <c r="Q93" s="101">
        <v>0</v>
      </c>
      <c r="R93" s="101">
        <v>0</v>
      </c>
      <c r="S93" s="101">
        <v>72000</v>
      </c>
      <c r="T93" s="101"/>
      <c r="U93" s="101"/>
      <c r="V93" s="210" t="s">
        <v>281</v>
      </c>
      <c r="W93" s="210" t="s">
        <v>279</v>
      </c>
      <c r="X93" s="210">
        <v>23</v>
      </c>
    </row>
    <row r="94" spans="1:24" ht="49.95" customHeight="1" x14ac:dyDescent="0.3">
      <c r="A94" s="99" t="s">
        <v>303</v>
      </c>
      <c r="B94" s="2" t="s">
        <v>270</v>
      </c>
      <c r="C94" s="2" t="s">
        <v>275</v>
      </c>
      <c r="D94" s="102">
        <f t="shared" si="1"/>
        <v>2221000</v>
      </c>
      <c r="E94" s="101">
        <v>472800</v>
      </c>
      <c r="F94" s="101">
        <v>480000</v>
      </c>
      <c r="G94" s="101">
        <v>108000</v>
      </c>
      <c r="H94" s="101">
        <v>459000</v>
      </c>
      <c r="I94" s="101">
        <v>72000</v>
      </c>
      <c r="J94" s="101">
        <v>0</v>
      </c>
      <c r="K94" s="101">
        <v>50000</v>
      </c>
      <c r="L94" s="101">
        <v>43200</v>
      </c>
      <c r="M94" s="101"/>
      <c r="N94" s="101"/>
      <c r="O94" s="101"/>
      <c r="P94" s="101">
        <v>464000</v>
      </c>
      <c r="Q94" s="101">
        <v>0</v>
      </c>
      <c r="R94" s="101">
        <v>0</v>
      </c>
      <c r="S94" s="101">
        <v>72000</v>
      </c>
      <c r="T94" s="101"/>
      <c r="U94" s="101"/>
      <c r="V94" s="210" t="s">
        <v>281</v>
      </c>
      <c r="W94" s="210" t="s">
        <v>279</v>
      </c>
      <c r="X94" s="210">
        <v>25</v>
      </c>
    </row>
    <row r="95" spans="1:24" ht="49.95" customHeight="1" x14ac:dyDescent="0.3">
      <c r="A95" s="99" t="s">
        <v>304</v>
      </c>
      <c r="B95" s="2" t="s">
        <v>271</v>
      </c>
      <c r="C95" s="2" t="s">
        <v>275</v>
      </c>
      <c r="D95" s="102">
        <f t="shared" si="1"/>
        <v>2162500</v>
      </c>
      <c r="E95" s="101">
        <v>472800</v>
      </c>
      <c r="F95" s="101">
        <v>480000</v>
      </c>
      <c r="G95" s="101">
        <v>108000</v>
      </c>
      <c r="H95" s="101">
        <v>472500</v>
      </c>
      <c r="I95" s="101">
        <v>72000</v>
      </c>
      <c r="J95" s="101">
        <v>0</v>
      </c>
      <c r="K95" s="101">
        <v>50000</v>
      </c>
      <c r="L95" s="101">
        <v>43200</v>
      </c>
      <c r="M95" s="101"/>
      <c r="N95" s="101"/>
      <c r="O95" s="101"/>
      <c r="P95" s="101">
        <v>464000</v>
      </c>
      <c r="Q95" s="101">
        <v>0</v>
      </c>
      <c r="R95" s="101">
        <v>0</v>
      </c>
      <c r="S95" s="101">
        <v>0</v>
      </c>
      <c r="T95" s="101"/>
      <c r="U95" s="101"/>
      <c r="V95" s="210" t="s">
        <v>281</v>
      </c>
      <c r="W95" s="210" t="s">
        <v>279</v>
      </c>
      <c r="X95" s="210">
        <v>21</v>
      </c>
    </row>
    <row r="96" spans="1:24" ht="49.95" customHeight="1" x14ac:dyDescent="0.3">
      <c r="A96" s="99" t="s">
        <v>305</v>
      </c>
      <c r="B96" s="2" t="s">
        <v>272</v>
      </c>
      <c r="C96" s="2" t="s">
        <v>275</v>
      </c>
      <c r="D96" s="102">
        <f t="shared" si="1"/>
        <v>2157400</v>
      </c>
      <c r="E96" s="101">
        <v>472800</v>
      </c>
      <c r="F96" s="101">
        <v>480000</v>
      </c>
      <c r="G96" s="101">
        <v>108000</v>
      </c>
      <c r="H96" s="101">
        <v>472500</v>
      </c>
      <c r="I96" s="101">
        <v>72000</v>
      </c>
      <c r="J96" s="101">
        <v>0</v>
      </c>
      <c r="K96" s="101">
        <v>44900</v>
      </c>
      <c r="L96" s="101">
        <v>43200</v>
      </c>
      <c r="M96" s="101"/>
      <c r="N96" s="101"/>
      <c r="O96" s="101"/>
      <c r="P96" s="101">
        <v>464000</v>
      </c>
      <c r="Q96" s="101">
        <v>0</v>
      </c>
      <c r="R96" s="101">
        <v>0</v>
      </c>
      <c r="S96" s="101">
        <v>0</v>
      </c>
      <c r="T96" s="101"/>
      <c r="U96" s="101"/>
      <c r="V96" s="210" t="s">
        <v>281</v>
      </c>
      <c r="W96" s="210" t="s">
        <v>279</v>
      </c>
      <c r="X96" s="210">
        <v>22</v>
      </c>
    </row>
    <row r="97" spans="1:24" ht="49.95" customHeight="1" x14ac:dyDescent="0.3">
      <c r="A97" s="99" t="s">
        <v>306</v>
      </c>
      <c r="B97" s="2" t="s">
        <v>273</v>
      </c>
      <c r="C97" s="2" t="s">
        <v>275</v>
      </c>
      <c r="D97" s="102">
        <f t="shared" si="1"/>
        <v>2358123</v>
      </c>
      <c r="E97" s="101">
        <v>472800</v>
      </c>
      <c r="F97" s="101">
        <v>480000</v>
      </c>
      <c r="G97" s="101">
        <v>108000</v>
      </c>
      <c r="H97" s="101">
        <v>606123</v>
      </c>
      <c r="I97" s="101">
        <v>72000</v>
      </c>
      <c r="J97" s="101">
        <v>0</v>
      </c>
      <c r="K97" s="101">
        <v>40000</v>
      </c>
      <c r="L97" s="101">
        <v>43200</v>
      </c>
      <c r="M97" s="101"/>
      <c r="N97" s="101"/>
      <c r="O97" s="101"/>
      <c r="P97" s="101">
        <v>464000</v>
      </c>
      <c r="Q97" s="101">
        <v>0</v>
      </c>
      <c r="R97" s="101">
        <v>0</v>
      </c>
      <c r="S97" s="101">
        <v>72000</v>
      </c>
      <c r="T97" s="101"/>
      <c r="U97" s="101"/>
      <c r="V97" s="210" t="s">
        <v>281</v>
      </c>
      <c r="W97" s="210" t="s">
        <v>279</v>
      </c>
      <c r="X97" s="210">
        <v>21</v>
      </c>
    </row>
    <row r="98" spans="1:24" ht="49.95" customHeight="1" x14ac:dyDescent="0.3">
      <c r="A98" s="99"/>
      <c r="B98" s="2" t="s">
        <v>274</v>
      </c>
      <c r="C98" s="2" t="s">
        <v>275</v>
      </c>
      <c r="D98" s="102">
        <f t="shared" si="1"/>
        <v>0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210"/>
      <c r="W98" s="210" t="s">
        <v>141</v>
      </c>
      <c r="X98" s="210"/>
    </row>
    <row r="99" spans="1:24" ht="49.95" customHeight="1" x14ac:dyDescent="0.3">
      <c r="A99" s="99"/>
      <c r="B99" s="2"/>
      <c r="C99" s="2"/>
      <c r="D99" s="102">
        <f t="shared" ref="D99:D101" si="2">SUM(E99:U99)</f>
        <v>0</v>
      </c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210"/>
      <c r="W99" s="210"/>
      <c r="X99" s="210"/>
    </row>
    <row r="100" spans="1:24" ht="49.95" customHeight="1" x14ac:dyDescent="0.3">
      <c r="A100" s="99"/>
      <c r="B100" s="2"/>
      <c r="C100" s="2"/>
      <c r="D100" s="102">
        <f t="shared" si="2"/>
        <v>0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210"/>
      <c r="W100" s="210"/>
      <c r="X100" s="210"/>
    </row>
    <row r="101" spans="1:24" ht="49.95" customHeight="1" x14ac:dyDescent="0.3">
      <c r="A101" s="99"/>
      <c r="B101" s="2"/>
      <c r="C101" s="2"/>
      <c r="D101" s="102">
        <f t="shared" si="2"/>
        <v>0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210"/>
      <c r="W101" s="210"/>
      <c r="X101" s="210"/>
    </row>
  </sheetData>
  <autoFilter ref="A3:WVT101" xr:uid="{916D1297-3AE2-4A65-9F68-8EC58B771EC7}"/>
  <mergeCells count="11">
    <mergeCell ref="V1:V3"/>
    <mergeCell ref="W1:W3"/>
    <mergeCell ref="X1:X3"/>
    <mergeCell ref="A1:A3"/>
    <mergeCell ref="B1:B3"/>
    <mergeCell ref="D1:D3"/>
    <mergeCell ref="L1:U1"/>
    <mergeCell ref="L2:T2"/>
    <mergeCell ref="E1:K1"/>
    <mergeCell ref="C1:C3"/>
    <mergeCell ref="E2:J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X1004"/>
  <sheetViews>
    <sheetView workbookViewId="0">
      <selection activeCell="D5" sqref="D5"/>
    </sheetView>
  </sheetViews>
  <sheetFormatPr defaultColWidth="13.6640625" defaultRowHeight="16.2" x14ac:dyDescent="0.3"/>
  <cols>
    <col min="1" max="1" width="16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7" width="12.77734375" style="19" customWidth="1"/>
    <col min="8" max="12" width="8.44140625" style="19" customWidth="1"/>
    <col min="13" max="24" width="8.33203125" style="19" customWidth="1"/>
    <col min="25" max="16384" width="13.6640625" style="19"/>
  </cols>
  <sheetData>
    <row r="1" spans="1:24" ht="30" customHeight="1" thickTop="1" x14ac:dyDescent="0.3">
      <c r="A1" s="369" t="str">
        <f>IFERROR('不用印-基本資料'!B3,"")</f>
        <v>OOO社區發展協會</v>
      </c>
      <c r="B1" s="370"/>
      <c r="C1" s="370"/>
      <c r="D1" s="370"/>
      <c r="E1" s="225" t="str">
        <f>'不用印-基本資料'!AE7</f>
        <v>(10C)</v>
      </c>
      <c r="F1" s="224"/>
      <c r="G1" s="226" t="str">
        <f>'不用印-基本資料'!AF7</f>
        <v>(37人)</v>
      </c>
    </row>
    <row r="2" spans="1:24" ht="25.2" customHeight="1" thickBot="1" x14ac:dyDescent="0.35">
      <c r="A2" s="375" t="str">
        <f>'不用印-經費分攤'!P4</f>
        <v>第一季(1~3月)</v>
      </c>
      <c r="B2" s="376"/>
      <c r="C2" s="376"/>
      <c r="D2" s="376"/>
      <c r="E2" s="373" t="s">
        <v>131</v>
      </c>
      <c r="F2" s="373"/>
      <c r="G2" s="374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9.95" customHeight="1" thickTop="1" thickBot="1" x14ac:dyDescent="0.35">
      <c r="A3" s="377" t="s">
        <v>54</v>
      </c>
      <c r="B3" s="367" t="s">
        <v>40</v>
      </c>
      <c r="C3" s="368"/>
      <c r="D3" s="377" t="s">
        <v>55</v>
      </c>
      <c r="E3" s="367" t="s">
        <v>67</v>
      </c>
      <c r="F3" s="368"/>
      <c r="G3" s="368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9.95" customHeight="1" thickTop="1" thickBot="1" x14ac:dyDescent="0.35">
      <c r="A4" s="368"/>
      <c r="B4" s="163" t="s">
        <v>57</v>
      </c>
      <c r="C4" s="163" t="s">
        <v>40</v>
      </c>
      <c r="D4" s="377"/>
      <c r="E4" s="163" t="s">
        <v>66</v>
      </c>
      <c r="F4" s="163" t="s">
        <v>59</v>
      </c>
      <c r="G4" s="163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49.95" customHeight="1" thickTop="1" thickBot="1" x14ac:dyDescent="0.35">
      <c r="A5" s="202" t="s">
        <v>176</v>
      </c>
      <c r="B5" s="198" t="s">
        <v>61</v>
      </c>
      <c r="C5" s="196">
        <f>'不用印-基本資料'!L5+'不用印-基本資料'!S5</f>
        <v>516000</v>
      </c>
      <c r="D5" s="196">
        <f>'不用印-經費分攤'!B7</f>
        <v>0</v>
      </c>
      <c r="E5" s="196">
        <f>'不用印-經費分攤'!C7</f>
        <v>0</v>
      </c>
      <c r="F5" s="196">
        <f>'不用印-經費分攤'!D7</f>
        <v>0</v>
      </c>
      <c r="G5" s="196">
        <f>'不用印-經費分攤'!E7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30" customHeight="1" thickTop="1" thickBot="1" x14ac:dyDescent="0.35">
      <c r="A6" s="372" t="s">
        <v>62</v>
      </c>
      <c r="B6" s="372"/>
      <c r="C6" s="372"/>
      <c r="D6" s="203" t="s">
        <v>63</v>
      </c>
      <c r="E6" s="203" t="str">
        <f>IFERROR(E5/($E$5+$F$5+$G$5),"")</f>
        <v/>
      </c>
      <c r="F6" s="203" t="str">
        <f t="shared" ref="F6:G6" si="0">IFERROR(F5/($E$5+$F$5+$G$5),"")</f>
        <v/>
      </c>
      <c r="G6" s="203" t="str">
        <f t="shared" si="0"/>
        <v/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9.95" customHeight="1" thickTop="1" thickBot="1" x14ac:dyDescent="0.35">
      <c r="A7" s="377" t="s">
        <v>54</v>
      </c>
      <c r="B7" s="377" t="s">
        <v>57</v>
      </c>
      <c r="C7" s="367" t="s">
        <v>40</v>
      </c>
      <c r="D7" s="367" t="s">
        <v>55</v>
      </c>
      <c r="E7" s="367" t="s">
        <v>56</v>
      </c>
      <c r="F7" s="368"/>
      <c r="G7" s="368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9.95" customHeight="1" thickTop="1" thickBot="1" x14ac:dyDescent="0.35">
      <c r="A8" s="368"/>
      <c r="B8" s="368"/>
      <c r="C8" s="368"/>
      <c r="D8" s="368"/>
      <c r="E8" s="163" t="s">
        <v>58</v>
      </c>
      <c r="F8" s="163" t="s">
        <v>59</v>
      </c>
      <c r="G8" s="163" t="s">
        <v>60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49.95" customHeight="1" thickTop="1" thickBot="1" x14ac:dyDescent="0.35">
      <c r="A9" s="204" t="s">
        <v>221</v>
      </c>
      <c r="B9" s="198" t="s">
        <v>61</v>
      </c>
      <c r="C9" s="196">
        <f>'不用印-基本資料'!M5+'不用印-基本資料'!U5</f>
        <v>480000</v>
      </c>
      <c r="D9" s="196">
        <f>'不用印-經費分攤'!B8</f>
        <v>0</v>
      </c>
      <c r="E9" s="196">
        <f>'不用印-經費分攤'!C8</f>
        <v>0</v>
      </c>
      <c r="F9" s="196">
        <f>'不用印-經費分攤'!D8</f>
        <v>0</v>
      </c>
      <c r="G9" s="196">
        <f>'不用印-經費分攤'!E8</f>
        <v>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9.95" customHeight="1" thickTop="1" thickBot="1" x14ac:dyDescent="0.35">
      <c r="A10" s="377" t="s">
        <v>54</v>
      </c>
      <c r="B10" s="377" t="s">
        <v>57</v>
      </c>
      <c r="C10" s="367" t="s">
        <v>40</v>
      </c>
      <c r="D10" s="367" t="s">
        <v>55</v>
      </c>
      <c r="E10" s="367" t="s">
        <v>56</v>
      </c>
      <c r="F10" s="367"/>
      <c r="G10" s="368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9.95" customHeight="1" thickTop="1" thickBot="1" x14ac:dyDescent="0.35">
      <c r="A11" s="368"/>
      <c r="B11" s="368"/>
      <c r="C11" s="368"/>
      <c r="D11" s="368"/>
      <c r="E11" s="163" t="s">
        <v>58</v>
      </c>
      <c r="F11" s="163" t="s">
        <v>59</v>
      </c>
      <c r="G11" s="163" t="s">
        <v>60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55.2" customHeight="1" thickTop="1" thickBot="1" x14ac:dyDescent="0.35">
      <c r="A12" s="204" t="s">
        <v>215</v>
      </c>
      <c r="B12" s="198" t="s">
        <v>61</v>
      </c>
      <c r="C12" s="196">
        <f>'不用印-基本資料'!N5+'不用印-基本資料'!T5</f>
        <v>72000</v>
      </c>
      <c r="D12" s="196">
        <f>'不用印-經費分攤'!B9</f>
        <v>0</v>
      </c>
      <c r="E12" s="196">
        <f>'不用印-經費分攤'!C9</f>
        <v>0</v>
      </c>
      <c r="F12" s="196">
        <f>'不用印-經費分攤'!D9</f>
        <v>0</v>
      </c>
      <c r="G12" s="196">
        <f>'不用印-經費分攤'!E9</f>
        <v>0</v>
      </c>
      <c r="H12" s="19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40.200000000000003" customHeight="1" thickTop="1" thickBot="1" x14ac:dyDescent="0.35">
      <c r="A13" s="371" t="s">
        <v>132</v>
      </c>
      <c r="B13" s="371"/>
      <c r="C13" s="371"/>
      <c r="D13" s="200">
        <f>D5+D9+D12</f>
        <v>0</v>
      </c>
      <c r="E13" s="200">
        <f t="shared" ref="E13:G13" si="1">E5+E9+E12</f>
        <v>0</v>
      </c>
      <c r="F13" s="200">
        <f t="shared" si="1"/>
        <v>0</v>
      </c>
      <c r="G13" s="200">
        <f t="shared" si="1"/>
        <v>0</v>
      </c>
      <c r="H13" s="19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6.5" customHeight="1" thickTop="1" x14ac:dyDescent="0.3">
      <c r="A14" s="20"/>
      <c r="B14" s="20"/>
      <c r="C14" s="195"/>
      <c r="D14" s="22"/>
      <c r="E14" s="22"/>
      <c r="F14" s="2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6.5" customHeight="1" x14ac:dyDescent="0.3">
      <c r="A15" s="20"/>
      <c r="B15" s="20"/>
      <c r="C15" s="22"/>
      <c r="D15" s="22"/>
      <c r="E15" s="22"/>
      <c r="F15" s="2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6.5" customHeight="1" x14ac:dyDescent="0.3">
      <c r="A16" s="20"/>
      <c r="B16" s="20"/>
      <c r="C16" s="22"/>
      <c r="D16" s="22"/>
      <c r="E16" s="22"/>
      <c r="F16" s="2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6.5" customHeight="1" x14ac:dyDescent="0.3">
      <c r="A17" s="20"/>
      <c r="B17" s="20"/>
      <c r="C17" s="22"/>
      <c r="D17" s="22"/>
      <c r="E17" s="22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7.25" customHeight="1" x14ac:dyDescent="0.3">
      <c r="A18" s="20"/>
      <c r="B18" s="20"/>
      <c r="C18" s="22"/>
      <c r="D18" s="22"/>
      <c r="E18" s="22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6.5" customHeight="1" x14ac:dyDescent="0.3">
      <c r="A19" s="20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6.5" customHeight="1" x14ac:dyDescent="0.3">
      <c r="A20" s="20"/>
      <c r="B20" s="20"/>
      <c r="C20" s="22"/>
      <c r="D20" s="22"/>
      <c r="E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.5" customHeight="1" x14ac:dyDescent="0.3">
      <c r="A21" s="20"/>
      <c r="B21" s="20"/>
      <c r="C21" s="22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6.5" customHeight="1" x14ac:dyDescent="0.3">
      <c r="A22" s="20"/>
      <c r="B22" s="20"/>
      <c r="C22" s="22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6.5" customHeight="1" x14ac:dyDescent="0.3">
      <c r="A23" s="20"/>
      <c r="B23" s="20"/>
      <c r="C23" s="22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6.5" customHeight="1" x14ac:dyDescent="0.3">
      <c r="A24" s="20"/>
      <c r="B24" s="20"/>
      <c r="C24" s="22"/>
      <c r="D24" s="22"/>
      <c r="E24" s="22"/>
      <c r="F24" s="2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7.25" customHeight="1" x14ac:dyDescent="0.3">
      <c r="A25" s="20"/>
      <c r="B25" s="20"/>
      <c r="C25" s="22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6.5" customHeight="1" x14ac:dyDescent="0.3">
      <c r="A26" s="20"/>
      <c r="B26" s="20"/>
      <c r="C26" s="22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6.5" customHeight="1" x14ac:dyDescent="0.3">
      <c r="A27" s="20"/>
      <c r="B27" s="20"/>
      <c r="C27" s="22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6.5" customHeight="1" x14ac:dyDescent="0.3">
      <c r="A28" s="20"/>
      <c r="B28" s="20"/>
      <c r="C28" s="22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6.5" customHeight="1" x14ac:dyDescent="0.3">
      <c r="A29" s="20"/>
      <c r="B29" s="20"/>
      <c r="C29" s="22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6.5" customHeight="1" x14ac:dyDescent="0.3">
      <c r="A30" s="20"/>
      <c r="B30" s="20"/>
      <c r="C30" s="22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6.5" customHeight="1" x14ac:dyDescent="0.3">
      <c r="A31" s="20"/>
      <c r="B31" s="20"/>
      <c r="C31" s="22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6.5" customHeight="1" x14ac:dyDescent="0.3">
      <c r="A32" s="20"/>
      <c r="B32" s="20"/>
      <c r="C32" s="22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7.25" customHeight="1" x14ac:dyDescent="0.3">
      <c r="A33" s="20"/>
      <c r="B33" s="20"/>
      <c r="C33" s="22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6.5" customHeight="1" x14ac:dyDescent="0.3">
      <c r="A34" s="20"/>
      <c r="B34" s="20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6.5" customHeight="1" x14ac:dyDescent="0.3">
      <c r="A35" s="20"/>
      <c r="B35" s="20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6.5" customHeight="1" x14ac:dyDescent="0.3">
      <c r="A36" s="20"/>
      <c r="B36" s="20"/>
      <c r="C36" s="22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6.5" customHeight="1" x14ac:dyDescent="0.3">
      <c r="A37" s="20"/>
      <c r="B37" s="20"/>
      <c r="C37" s="22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6.5" customHeight="1" x14ac:dyDescent="0.3">
      <c r="A38" s="20"/>
      <c r="B38" s="20"/>
      <c r="C38" s="22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6.5" customHeight="1" x14ac:dyDescent="0.3">
      <c r="A39" s="20"/>
      <c r="B39" s="20"/>
      <c r="C39" s="22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6.5" customHeight="1" x14ac:dyDescent="0.3">
      <c r="A40" s="20"/>
      <c r="B40" s="20"/>
      <c r="C40" s="22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6.5" customHeight="1" x14ac:dyDescent="0.3">
      <c r="A41" s="20"/>
      <c r="B41" s="20"/>
      <c r="C41" s="22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6.5" customHeight="1" x14ac:dyDescent="0.3">
      <c r="A42" s="20"/>
      <c r="B42" s="20"/>
      <c r="C42" s="22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6.5" customHeight="1" x14ac:dyDescent="0.3">
      <c r="A43" s="20"/>
      <c r="B43" s="20"/>
      <c r="C43" s="22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6.5" customHeight="1" x14ac:dyDescent="0.3">
      <c r="A44" s="20"/>
      <c r="B44" s="20"/>
      <c r="C44" s="22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6.5" customHeight="1" x14ac:dyDescent="0.3">
      <c r="A45" s="20"/>
      <c r="B45" s="20"/>
      <c r="C45" s="22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6.5" customHeight="1" x14ac:dyDescent="0.3">
      <c r="A46" s="20"/>
      <c r="B46" s="20"/>
      <c r="C46" s="22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6.5" customHeight="1" x14ac:dyDescent="0.3">
      <c r="A47" s="20"/>
      <c r="B47" s="20"/>
      <c r="C47" s="22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6.5" customHeight="1" x14ac:dyDescent="0.3">
      <c r="A48" s="20"/>
      <c r="B48" s="20"/>
      <c r="C48" s="22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6.5" customHeight="1" x14ac:dyDescent="0.3">
      <c r="A49" s="20"/>
      <c r="B49" s="20"/>
      <c r="C49" s="22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6.5" customHeight="1" x14ac:dyDescent="0.3">
      <c r="A50" s="20"/>
      <c r="B50" s="20"/>
      <c r="C50" s="22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6.5" customHeight="1" x14ac:dyDescent="0.3">
      <c r="A51" s="20"/>
      <c r="B51" s="20"/>
      <c r="C51" s="22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6.5" customHeight="1" x14ac:dyDescent="0.3">
      <c r="A52" s="20"/>
      <c r="B52" s="20"/>
      <c r="C52" s="22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6.5" customHeight="1" x14ac:dyDescent="0.3">
      <c r="A53" s="20"/>
      <c r="B53" s="20"/>
      <c r="C53" s="22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6.5" customHeight="1" x14ac:dyDescent="0.3">
      <c r="A54" s="20"/>
      <c r="B54" s="20"/>
      <c r="C54" s="22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6.5" customHeight="1" x14ac:dyDescent="0.3">
      <c r="A55" s="20"/>
      <c r="B55" s="20"/>
      <c r="C55" s="22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6.5" customHeight="1" x14ac:dyDescent="0.3">
      <c r="A56" s="20"/>
      <c r="B56" s="20"/>
      <c r="C56" s="22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6.5" customHeight="1" x14ac:dyDescent="0.3">
      <c r="A57" s="20"/>
      <c r="B57" s="20"/>
      <c r="C57" s="22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6.5" customHeight="1" x14ac:dyDescent="0.3">
      <c r="A58" s="20"/>
      <c r="B58" s="20"/>
      <c r="C58" s="22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6.5" customHeight="1" x14ac:dyDescent="0.3">
      <c r="A59" s="20"/>
      <c r="B59" s="20"/>
      <c r="C59" s="22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6.5" customHeight="1" x14ac:dyDescent="0.3">
      <c r="A60" s="20"/>
      <c r="B60" s="20"/>
      <c r="C60" s="22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6.5" customHeight="1" x14ac:dyDescent="0.3">
      <c r="A61" s="20"/>
      <c r="B61" s="20"/>
      <c r="C61" s="22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6.5" customHeight="1" x14ac:dyDescent="0.3">
      <c r="A62" s="20"/>
      <c r="B62" s="20"/>
      <c r="C62" s="22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6.5" customHeight="1" x14ac:dyDescent="0.3">
      <c r="A63" s="20"/>
      <c r="B63" s="20"/>
      <c r="C63" s="22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6.5" customHeight="1" x14ac:dyDescent="0.3">
      <c r="A64" s="20"/>
      <c r="B64" s="20"/>
      <c r="C64" s="22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6.5" customHeight="1" x14ac:dyDescent="0.3">
      <c r="A65" s="20"/>
      <c r="B65" s="20"/>
      <c r="C65" s="22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6.5" customHeight="1" x14ac:dyDescent="0.3">
      <c r="A66" s="20"/>
      <c r="B66" s="20"/>
      <c r="C66" s="22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6.5" customHeight="1" x14ac:dyDescent="0.3">
      <c r="A67" s="20"/>
      <c r="B67" s="20"/>
      <c r="C67" s="22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6.5" customHeight="1" x14ac:dyDescent="0.3">
      <c r="A68" s="20"/>
      <c r="B68" s="20"/>
      <c r="C68" s="22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6.5" customHeight="1" x14ac:dyDescent="0.3">
      <c r="A69" s="20"/>
      <c r="B69" s="20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6.5" customHeight="1" x14ac:dyDescent="0.3">
      <c r="A70" s="20"/>
      <c r="B70" s="20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6.5" customHeight="1" x14ac:dyDescent="0.3">
      <c r="A71" s="20"/>
      <c r="B71" s="20"/>
      <c r="C71" s="22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6.5" customHeight="1" x14ac:dyDescent="0.3">
      <c r="A72" s="20"/>
      <c r="B72" s="20"/>
      <c r="C72" s="22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6.5" customHeight="1" x14ac:dyDescent="0.3">
      <c r="A73" s="20"/>
      <c r="B73" s="20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6.5" customHeight="1" x14ac:dyDescent="0.3">
      <c r="A74" s="20"/>
      <c r="B74" s="20"/>
      <c r="C74" s="22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6.5" customHeight="1" x14ac:dyDescent="0.3">
      <c r="A75" s="20"/>
      <c r="B75" s="20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6.5" customHeight="1" x14ac:dyDescent="0.3">
      <c r="A76" s="20"/>
      <c r="B76" s="20"/>
      <c r="C76" s="22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6.5" customHeight="1" x14ac:dyDescent="0.3">
      <c r="A77" s="20"/>
      <c r="B77" s="20"/>
      <c r="C77" s="22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6.5" customHeight="1" x14ac:dyDescent="0.3">
      <c r="A78" s="20"/>
      <c r="B78" s="20"/>
      <c r="C78" s="22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6.5" customHeight="1" x14ac:dyDescent="0.3">
      <c r="A79" s="20"/>
      <c r="B79" s="20"/>
      <c r="C79" s="22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6.5" customHeight="1" x14ac:dyDescent="0.3">
      <c r="A80" s="20"/>
      <c r="B80" s="20"/>
      <c r="C80" s="22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6.5" customHeight="1" x14ac:dyDescent="0.3">
      <c r="A81" s="20"/>
      <c r="B81" s="20"/>
      <c r="C81" s="22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6.5" customHeight="1" x14ac:dyDescent="0.3">
      <c r="A82" s="20"/>
      <c r="B82" s="20"/>
      <c r="C82" s="22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6.5" customHeight="1" x14ac:dyDescent="0.3">
      <c r="A83" s="20"/>
      <c r="B83" s="20"/>
      <c r="C83" s="22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6.5" customHeight="1" x14ac:dyDescent="0.3">
      <c r="A84" s="20"/>
      <c r="B84" s="20"/>
      <c r="C84" s="22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6.5" customHeight="1" x14ac:dyDescent="0.3">
      <c r="A85" s="20"/>
      <c r="B85" s="20"/>
      <c r="C85" s="22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6.5" customHeight="1" x14ac:dyDescent="0.3">
      <c r="A86" s="20"/>
      <c r="B86" s="20"/>
      <c r="C86" s="22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6.5" customHeight="1" x14ac:dyDescent="0.3">
      <c r="A87" s="20"/>
      <c r="B87" s="20"/>
      <c r="C87" s="22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6.5" customHeight="1" x14ac:dyDescent="0.3">
      <c r="A88" s="20"/>
      <c r="B88" s="20"/>
      <c r="C88" s="22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6.5" customHeight="1" x14ac:dyDescent="0.3">
      <c r="A89" s="20"/>
      <c r="B89" s="20"/>
      <c r="C89" s="22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6.5" customHeight="1" x14ac:dyDescent="0.3">
      <c r="A90" s="20"/>
      <c r="B90" s="20"/>
      <c r="C90" s="22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6.5" customHeight="1" x14ac:dyDescent="0.3">
      <c r="A91" s="20"/>
      <c r="B91" s="20"/>
      <c r="C91" s="22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6.5" customHeight="1" x14ac:dyDescent="0.3">
      <c r="A92" s="20"/>
      <c r="B92" s="20"/>
      <c r="C92" s="22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6.5" customHeight="1" x14ac:dyDescent="0.3">
      <c r="A93" s="20"/>
      <c r="B93" s="20"/>
      <c r="C93" s="22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6.5" customHeight="1" x14ac:dyDescent="0.3">
      <c r="A94" s="20"/>
      <c r="B94" s="20"/>
      <c r="C94" s="22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6.5" customHeight="1" x14ac:dyDescent="0.3">
      <c r="A95" s="20"/>
      <c r="B95" s="20"/>
      <c r="C95" s="22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6.5" customHeight="1" x14ac:dyDescent="0.3">
      <c r="A96" s="20"/>
      <c r="B96" s="20"/>
      <c r="C96" s="22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6.5" customHeight="1" x14ac:dyDescent="0.3">
      <c r="A97" s="20"/>
      <c r="B97" s="20"/>
      <c r="C97" s="22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6.5" customHeight="1" x14ac:dyDescent="0.3">
      <c r="A98" s="20"/>
      <c r="B98" s="20"/>
      <c r="C98" s="22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6.5" customHeight="1" x14ac:dyDescent="0.3">
      <c r="A99" s="20"/>
      <c r="B99" s="20"/>
      <c r="C99" s="22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6.5" customHeight="1" x14ac:dyDescent="0.3">
      <c r="A100" s="20"/>
      <c r="B100" s="20"/>
      <c r="C100" s="22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6.5" customHeight="1" x14ac:dyDescent="0.3">
      <c r="A101" s="20"/>
      <c r="B101" s="20"/>
      <c r="C101" s="22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6.5" customHeight="1" x14ac:dyDescent="0.3">
      <c r="A102" s="20"/>
      <c r="B102" s="20"/>
      <c r="C102" s="22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6.5" customHeight="1" x14ac:dyDescent="0.3">
      <c r="A103" s="20"/>
      <c r="B103" s="20"/>
      <c r="C103" s="22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6.5" customHeight="1" x14ac:dyDescent="0.3">
      <c r="A104" s="20"/>
      <c r="B104" s="20"/>
      <c r="C104" s="22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6.5" customHeight="1" x14ac:dyDescent="0.3">
      <c r="A105" s="20"/>
      <c r="B105" s="20"/>
      <c r="C105" s="22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6.5" customHeight="1" x14ac:dyDescent="0.3">
      <c r="A106" s="20"/>
      <c r="B106" s="20"/>
      <c r="C106" s="22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6.5" customHeight="1" x14ac:dyDescent="0.3">
      <c r="A107" s="20"/>
      <c r="B107" s="20"/>
      <c r="C107" s="22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6.5" customHeight="1" x14ac:dyDescent="0.3">
      <c r="A108" s="20"/>
      <c r="B108" s="20"/>
      <c r="C108" s="22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6.5" customHeight="1" x14ac:dyDescent="0.3">
      <c r="A109" s="20"/>
      <c r="B109" s="20"/>
      <c r="C109" s="22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6.5" customHeight="1" x14ac:dyDescent="0.3">
      <c r="A110" s="20"/>
      <c r="B110" s="20"/>
      <c r="C110" s="22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6.5" customHeight="1" x14ac:dyDescent="0.3">
      <c r="A111" s="20"/>
      <c r="B111" s="20"/>
      <c r="C111" s="22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6.5" customHeight="1" x14ac:dyDescent="0.3">
      <c r="A112" s="20"/>
      <c r="B112" s="20"/>
      <c r="C112" s="22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6.5" customHeight="1" x14ac:dyDescent="0.3">
      <c r="A113" s="20"/>
      <c r="B113" s="20"/>
      <c r="C113" s="22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6.5" customHeight="1" x14ac:dyDescent="0.3">
      <c r="A114" s="20"/>
      <c r="B114" s="20"/>
      <c r="C114" s="22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6.5" customHeight="1" x14ac:dyDescent="0.3">
      <c r="A115" s="20"/>
      <c r="B115" s="20"/>
      <c r="C115" s="22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6.5" customHeight="1" x14ac:dyDescent="0.3">
      <c r="A116" s="20"/>
      <c r="B116" s="20"/>
      <c r="C116" s="22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6.5" customHeight="1" x14ac:dyDescent="0.3">
      <c r="A117" s="20"/>
      <c r="B117" s="20"/>
      <c r="C117" s="22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6.5" customHeight="1" x14ac:dyDescent="0.3">
      <c r="A118" s="20"/>
      <c r="B118" s="20"/>
      <c r="C118" s="22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6.5" customHeight="1" x14ac:dyDescent="0.3">
      <c r="A119" s="20"/>
      <c r="B119" s="20"/>
      <c r="C119" s="22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6.5" customHeight="1" x14ac:dyDescent="0.3">
      <c r="A120" s="20"/>
      <c r="B120" s="20"/>
      <c r="C120" s="22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6.5" customHeight="1" x14ac:dyDescent="0.3">
      <c r="A121" s="20"/>
      <c r="B121" s="20"/>
      <c r="C121" s="22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6.5" customHeight="1" x14ac:dyDescent="0.3">
      <c r="A122" s="20"/>
      <c r="B122" s="20"/>
      <c r="C122" s="22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6.5" customHeight="1" x14ac:dyDescent="0.3">
      <c r="A123" s="20"/>
      <c r="B123" s="20"/>
      <c r="C123" s="22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6.5" customHeight="1" x14ac:dyDescent="0.3">
      <c r="A124" s="20"/>
      <c r="B124" s="20"/>
      <c r="C124" s="22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6.5" customHeight="1" x14ac:dyDescent="0.3">
      <c r="A125" s="20"/>
      <c r="B125" s="20"/>
      <c r="C125" s="22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6.5" customHeight="1" x14ac:dyDescent="0.3">
      <c r="A126" s="20"/>
      <c r="B126" s="20"/>
      <c r="C126" s="22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6.5" customHeight="1" x14ac:dyDescent="0.3">
      <c r="A127" s="20"/>
      <c r="B127" s="20"/>
      <c r="C127" s="22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6.5" customHeight="1" x14ac:dyDescent="0.3">
      <c r="A128" s="20"/>
      <c r="B128" s="20"/>
      <c r="C128" s="22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6.5" customHeight="1" x14ac:dyDescent="0.3">
      <c r="A129" s="20"/>
      <c r="B129" s="20"/>
      <c r="C129" s="22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6.5" customHeight="1" x14ac:dyDescent="0.3">
      <c r="A130" s="20"/>
      <c r="B130" s="20"/>
      <c r="C130" s="22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6.5" customHeight="1" x14ac:dyDescent="0.3">
      <c r="A131" s="20"/>
      <c r="B131" s="20"/>
      <c r="C131" s="22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6.5" customHeight="1" x14ac:dyDescent="0.3">
      <c r="A132" s="20"/>
      <c r="B132" s="20"/>
      <c r="C132" s="22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6.5" customHeight="1" x14ac:dyDescent="0.3">
      <c r="A133" s="20"/>
      <c r="B133" s="20"/>
      <c r="C133" s="22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6.5" customHeight="1" x14ac:dyDescent="0.3">
      <c r="A134" s="20"/>
      <c r="B134" s="20"/>
      <c r="C134" s="22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6.5" customHeight="1" x14ac:dyDescent="0.3">
      <c r="A135" s="20"/>
      <c r="B135" s="20"/>
      <c r="C135" s="22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6.5" customHeight="1" x14ac:dyDescent="0.3">
      <c r="A136" s="20"/>
      <c r="B136" s="20"/>
      <c r="C136" s="22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6.5" customHeight="1" x14ac:dyDescent="0.3">
      <c r="A137" s="20"/>
      <c r="B137" s="20"/>
      <c r="C137" s="22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6.5" customHeight="1" x14ac:dyDescent="0.3">
      <c r="A138" s="20"/>
      <c r="B138" s="20"/>
      <c r="C138" s="22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6.5" customHeight="1" x14ac:dyDescent="0.3">
      <c r="A139" s="20"/>
      <c r="B139" s="20"/>
      <c r="C139" s="22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6.5" customHeight="1" x14ac:dyDescent="0.3">
      <c r="A140" s="20"/>
      <c r="B140" s="20"/>
      <c r="C140" s="22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6.5" customHeight="1" x14ac:dyDescent="0.3">
      <c r="A141" s="20"/>
      <c r="B141" s="20"/>
      <c r="C141" s="22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6.5" customHeight="1" x14ac:dyDescent="0.3">
      <c r="A142" s="20"/>
      <c r="B142" s="20"/>
      <c r="C142" s="22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6.5" customHeight="1" x14ac:dyDescent="0.3">
      <c r="A143" s="20"/>
      <c r="B143" s="20"/>
      <c r="C143" s="22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6.5" customHeight="1" x14ac:dyDescent="0.3">
      <c r="A144" s="20"/>
      <c r="B144" s="20"/>
      <c r="C144" s="22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6.5" customHeight="1" x14ac:dyDescent="0.3">
      <c r="A145" s="20"/>
      <c r="B145" s="20"/>
      <c r="C145" s="22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6.5" customHeight="1" x14ac:dyDescent="0.3">
      <c r="A146" s="20"/>
      <c r="B146" s="20"/>
      <c r="C146" s="22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6.5" customHeight="1" x14ac:dyDescent="0.3">
      <c r="A147" s="20"/>
      <c r="B147" s="20"/>
      <c r="C147" s="22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6.5" customHeight="1" x14ac:dyDescent="0.3">
      <c r="A148" s="20"/>
      <c r="B148" s="20"/>
      <c r="C148" s="22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6.5" customHeight="1" x14ac:dyDescent="0.3">
      <c r="A149" s="20"/>
      <c r="B149" s="20"/>
      <c r="C149" s="22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6.5" customHeight="1" x14ac:dyDescent="0.3">
      <c r="A150" s="20"/>
      <c r="B150" s="20"/>
      <c r="C150" s="22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6.5" customHeight="1" x14ac:dyDescent="0.3">
      <c r="A151" s="20"/>
      <c r="B151" s="20"/>
      <c r="C151" s="22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6.5" customHeight="1" x14ac:dyDescent="0.3">
      <c r="A152" s="20"/>
      <c r="B152" s="20"/>
      <c r="C152" s="22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6.5" customHeight="1" x14ac:dyDescent="0.3">
      <c r="A153" s="20"/>
      <c r="B153" s="20"/>
      <c r="C153" s="22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6.5" customHeight="1" x14ac:dyDescent="0.3">
      <c r="A154" s="20"/>
      <c r="B154" s="20"/>
      <c r="C154" s="22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6.5" customHeight="1" x14ac:dyDescent="0.3">
      <c r="A155" s="20"/>
      <c r="B155" s="20"/>
      <c r="C155" s="22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6.5" customHeight="1" x14ac:dyDescent="0.3">
      <c r="A156" s="20"/>
      <c r="B156" s="20"/>
      <c r="C156" s="22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6.5" customHeight="1" x14ac:dyDescent="0.3">
      <c r="A157" s="20"/>
      <c r="B157" s="20"/>
      <c r="C157" s="22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6.5" customHeight="1" x14ac:dyDescent="0.3">
      <c r="A158" s="20"/>
      <c r="B158" s="20"/>
      <c r="C158" s="22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6.5" customHeight="1" x14ac:dyDescent="0.3">
      <c r="A159" s="20"/>
      <c r="B159" s="20"/>
      <c r="C159" s="22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6.5" customHeight="1" x14ac:dyDescent="0.3">
      <c r="A160" s="20"/>
      <c r="B160" s="20"/>
      <c r="C160" s="22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6.5" customHeight="1" x14ac:dyDescent="0.3">
      <c r="A161" s="20"/>
      <c r="B161" s="20"/>
      <c r="C161" s="22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6.5" customHeight="1" x14ac:dyDescent="0.3">
      <c r="A162" s="20"/>
      <c r="B162" s="20"/>
      <c r="C162" s="22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6.5" customHeight="1" x14ac:dyDescent="0.3">
      <c r="A163" s="20"/>
      <c r="B163" s="20"/>
      <c r="C163" s="22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6.5" customHeight="1" x14ac:dyDescent="0.3">
      <c r="A164" s="20"/>
      <c r="B164" s="20"/>
      <c r="C164" s="22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6.5" customHeight="1" x14ac:dyDescent="0.3">
      <c r="A165" s="20"/>
      <c r="B165" s="20"/>
      <c r="C165" s="22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6.5" customHeight="1" x14ac:dyDescent="0.3">
      <c r="A166" s="20"/>
      <c r="B166" s="20"/>
      <c r="C166" s="22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6.5" customHeight="1" x14ac:dyDescent="0.3">
      <c r="A167" s="20"/>
      <c r="B167" s="20"/>
      <c r="C167" s="22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6.5" customHeight="1" x14ac:dyDescent="0.3">
      <c r="A168" s="20"/>
      <c r="B168" s="20"/>
      <c r="C168" s="22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6.5" customHeight="1" x14ac:dyDescent="0.3">
      <c r="A169" s="20"/>
      <c r="B169" s="20"/>
      <c r="C169" s="22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6.5" customHeight="1" x14ac:dyDescent="0.3">
      <c r="A170" s="20"/>
      <c r="B170" s="20"/>
      <c r="C170" s="22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6.5" customHeight="1" x14ac:dyDescent="0.3">
      <c r="A171" s="20"/>
      <c r="B171" s="20"/>
      <c r="C171" s="22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6.5" customHeight="1" x14ac:dyDescent="0.3">
      <c r="A172" s="20"/>
      <c r="B172" s="20"/>
      <c r="C172" s="22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6.5" customHeight="1" x14ac:dyDescent="0.3">
      <c r="A173" s="20"/>
      <c r="B173" s="20"/>
      <c r="C173" s="22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6.5" customHeight="1" x14ac:dyDescent="0.3">
      <c r="A174" s="20"/>
      <c r="B174" s="20"/>
      <c r="C174" s="22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6.5" customHeight="1" x14ac:dyDescent="0.3">
      <c r="A175" s="20"/>
      <c r="B175" s="20"/>
      <c r="C175" s="22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6.5" customHeight="1" x14ac:dyDescent="0.3">
      <c r="A176" s="20"/>
      <c r="B176" s="20"/>
      <c r="C176" s="22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6.5" customHeight="1" x14ac:dyDescent="0.3">
      <c r="A177" s="20"/>
      <c r="B177" s="20"/>
      <c r="C177" s="22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6.5" customHeight="1" x14ac:dyDescent="0.3">
      <c r="A178" s="20"/>
      <c r="B178" s="20"/>
      <c r="C178" s="22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6.5" customHeight="1" x14ac:dyDescent="0.3">
      <c r="A179" s="20"/>
      <c r="B179" s="20"/>
      <c r="C179" s="22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6.5" customHeight="1" x14ac:dyDescent="0.3">
      <c r="A180" s="20"/>
      <c r="B180" s="20"/>
      <c r="C180" s="22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6.5" customHeight="1" x14ac:dyDescent="0.3">
      <c r="A181" s="20"/>
      <c r="B181" s="20"/>
      <c r="C181" s="22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6.5" customHeight="1" x14ac:dyDescent="0.3">
      <c r="A182" s="20"/>
      <c r="B182" s="20"/>
      <c r="C182" s="22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6.5" customHeight="1" x14ac:dyDescent="0.3">
      <c r="A183" s="20"/>
      <c r="B183" s="20"/>
      <c r="C183" s="22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6.5" customHeight="1" x14ac:dyDescent="0.3">
      <c r="A184" s="20"/>
      <c r="B184" s="20"/>
      <c r="C184" s="22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6.5" customHeight="1" x14ac:dyDescent="0.3">
      <c r="A185" s="20"/>
      <c r="B185" s="20"/>
      <c r="C185" s="22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6.5" customHeight="1" x14ac:dyDescent="0.3">
      <c r="A186" s="20"/>
      <c r="B186" s="20"/>
      <c r="C186" s="22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6.5" customHeight="1" x14ac:dyDescent="0.3">
      <c r="A187" s="20"/>
      <c r="B187" s="20"/>
      <c r="C187" s="22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6.5" customHeight="1" x14ac:dyDescent="0.3">
      <c r="A188" s="20"/>
      <c r="B188" s="20"/>
      <c r="C188" s="22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6.5" customHeight="1" x14ac:dyDescent="0.3">
      <c r="A189" s="20"/>
      <c r="B189" s="20"/>
      <c r="C189" s="22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6.5" customHeight="1" x14ac:dyDescent="0.3">
      <c r="A190" s="20"/>
      <c r="B190" s="20"/>
      <c r="C190" s="22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6.5" customHeight="1" x14ac:dyDescent="0.3">
      <c r="A191" s="20"/>
      <c r="B191" s="20"/>
      <c r="C191" s="22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6.5" customHeight="1" x14ac:dyDescent="0.3">
      <c r="A192" s="20"/>
      <c r="B192" s="20"/>
      <c r="C192" s="22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6.5" customHeight="1" x14ac:dyDescent="0.3">
      <c r="A193" s="20"/>
      <c r="B193" s="20"/>
      <c r="C193" s="22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6.5" customHeight="1" x14ac:dyDescent="0.3">
      <c r="A194" s="20"/>
      <c r="B194" s="20"/>
      <c r="C194" s="22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6.5" customHeight="1" x14ac:dyDescent="0.3">
      <c r="A195" s="20"/>
      <c r="B195" s="20"/>
      <c r="C195" s="22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6.5" customHeight="1" x14ac:dyDescent="0.3">
      <c r="A196" s="20"/>
      <c r="B196" s="20"/>
      <c r="C196" s="22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6.5" customHeight="1" x14ac:dyDescent="0.3">
      <c r="A197" s="20"/>
      <c r="B197" s="20"/>
      <c r="C197" s="22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6.5" customHeight="1" x14ac:dyDescent="0.3">
      <c r="A198" s="20"/>
      <c r="B198" s="20"/>
      <c r="C198" s="22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6.5" customHeight="1" x14ac:dyDescent="0.3">
      <c r="A199" s="20"/>
      <c r="B199" s="20"/>
      <c r="C199" s="22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6.5" customHeight="1" x14ac:dyDescent="0.3">
      <c r="A200" s="20"/>
      <c r="B200" s="20"/>
      <c r="C200" s="22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6.5" customHeight="1" x14ac:dyDescent="0.3">
      <c r="A201" s="20"/>
      <c r="B201" s="20"/>
      <c r="C201" s="22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6.5" customHeight="1" x14ac:dyDescent="0.3">
      <c r="A202" s="20"/>
      <c r="B202" s="20"/>
      <c r="C202" s="22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6.5" customHeight="1" x14ac:dyDescent="0.3">
      <c r="A203" s="20"/>
      <c r="B203" s="20"/>
      <c r="C203" s="22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6.5" customHeight="1" x14ac:dyDescent="0.3">
      <c r="A204" s="20"/>
      <c r="B204" s="20"/>
      <c r="C204" s="22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6.5" customHeight="1" x14ac:dyDescent="0.3">
      <c r="A205" s="20"/>
      <c r="B205" s="20"/>
      <c r="C205" s="22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6.5" customHeight="1" x14ac:dyDescent="0.3">
      <c r="A206" s="20"/>
      <c r="B206" s="20"/>
      <c r="C206" s="22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6.5" customHeight="1" x14ac:dyDescent="0.3">
      <c r="A207" s="20"/>
      <c r="B207" s="20"/>
      <c r="C207" s="22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6.5" customHeight="1" x14ac:dyDescent="0.3">
      <c r="A208" s="20"/>
      <c r="B208" s="20"/>
      <c r="C208" s="22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6.5" customHeight="1" x14ac:dyDescent="0.3">
      <c r="A209" s="20"/>
      <c r="B209" s="20"/>
      <c r="C209" s="22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6.5" customHeight="1" x14ac:dyDescent="0.3">
      <c r="A210" s="20"/>
      <c r="B210" s="20"/>
      <c r="C210" s="22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6.5" customHeight="1" x14ac:dyDescent="0.3">
      <c r="A211" s="20"/>
      <c r="B211" s="20"/>
      <c r="C211" s="22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6.5" customHeight="1" x14ac:dyDescent="0.3">
      <c r="A212" s="20"/>
      <c r="B212" s="20"/>
      <c r="C212" s="22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6.5" customHeight="1" x14ac:dyDescent="0.3">
      <c r="A213" s="20"/>
      <c r="B213" s="20"/>
      <c r="C213" s="22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6.5" customHeight="1" x14ac:dyDescent="0.3">
      <c r="A214" s="20"/>
      <c r="B214" s="20"/>
      <c r="C214" s="22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6.5" customHeight="1" x14ac:dyDescent="0.3">
      <c r="A215" s="20"/>
      <c r="B215" s="20"/>
      <c r="C215" s="22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6.5" customHeight="1" x14ac:dyDescent="0.3">
      <c r="A216" s="20"/>
      <c r="B216" s="20"/>
      <c r="C216" s="22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6.5" customHeight="1" x14ac:dyDescent="0.3">
      <c r="A217" s="20"/>
      <c r="B217" s="20"/>
      <c r="C217" s="22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6.5" customHeight="1" x14ac:dyDescent="0.3">
      <c r="A218" s="20"/>
      <c r="B218" s="20"/>
      <c r="C218" s="22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6.5" customHeight="1" x14ac:dyDescent="0.3">
      <c r="A219" s="20"/>
      <c r="B219" s="20"/>
      <c r="C219" s="22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6.5" customHeight="1" x14ac:dyDescent="0.3">
      <c r="A220" s="20"/>
      <c r="B220" s="20"/>
      <c r="C220" s="22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6.5" customHeight="1" x14ac:dyDescent="0.3">
      <c r="A221" s="20"/>
      <c r="B221" s="20"/>
      <c r="C221" s="22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6.5" customHeight="1" x14ac:dyDescent="0.3">
      <c r="A222" s="20"/>
      <c r="B222" s="20"/>
      <c r="C222" s="22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6.5" customHeight="1" x14ac:dyDescent="0.3">
      <c r="A223" s="20"/>
      <c r="B223" s="20"/>
      <c r="C223" s="22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6.5" customHeight="1" x14ac:dyDescent="0.3">
      <c r="A224" s="20"/>
      <c r="B224" s="20"/>
      <c r="C224" s="22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6.5" customHeight="1" x14ac:dyDescent="0.3">
      <c r="A225" s="20"/>
      <c r="B225" s="20"/>
      <c r="C225" s="22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6.5" customHeight="1" x14ac:dyDescent="0.3">
      <c r="A226" s="20"/>
      <c r="B226" s="20"/>
      <c r="C226" s="22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6.5" customHeight="1" x14ac:dyDescent="0.3">
      <c r="A227" s="20"/>
      <c r="B227" s="20"/>
      <c r="C227" s="22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6.5" customHeight="1" x14ac:dyDescent="0.3">
      <c r="A228" s="20"/>
      <c r="B228" s="20"/>
      <c r="C228" s="22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6.5" customHeight="1" x14ac:dyDescent="0.3">
      <c r="A229" s="20"/>
      <c r="B229" s="20"/>
      <c r="C229" s="22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6.5" customHeight="1" x14ac:dyDescent="0.3">
      <c r="A230" s="20"/>
      <c r="B230" s="20"/>
      <c r="C230" s="22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6.5" customHeight="1" x14ac:dyDescent="0.3">
      <c r="A231" s="20"/>
      <c r="B231" s="20"/>
      <c r="C231" s="22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6.5" customHeight="1" x14ac:dyDescent="0.3">
      <c r="A232" s="20"/>
      <c r="B232" s="20"/>
      <c r="C232" s="22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6.5" customHeight="1" x14ac:dyDescent="0.3">
      <c r="A233" s="20"/>
      <c r="B233" s="20"/>
      <c r="C233" s="22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6.5" customHeight="1" x14ac:dyDescent="0.3">
      <c r="A234" s="20"/>
      <c r="B234" s="20"/>
      <c r="C234" s="22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6.5" customHeight="1" x14ac:dyDescent="0.3">
      <c r="A235" s="20"/>
      <c r="B235" s="20"/>
      <c r="C235" s="22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6.5" customHeight="1" x14ac:dyDescent="0.3">
      <c r="A236" s="20"/>
      <c r="B236" s="20"/>
      <c r="C236" s="22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6.5" customHeight="1" x14ac:dyDescent="0.3">
      <c r="A237" s="20"/>
      <c r="B237" s="20"/>
      <c r="C237" s="22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6.5" customHeight="1" x14ac:dyDescent="0.3">
      <c r="A238" s="20"/>
      <c r="B238" s="20"/>
      <c r="C238" s="22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6.5" customHeight="1" x14ac:dyDescent="0.3">
      <c r="A239" s="20"/>
      <c r="B239" s="20"/>
      <c r="C239" s="22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6.5" customHeight="1" x14ac:dyDescent="0.3">
      <c r="A240" s="20"/>
      <c r="B240" s="20"/>
      <c r="C240" s="22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6.5" customHeight="1" x14ac:dyDescent="0.3">
      <c r="A241" s="20"/>
      <c r="B241" s="20"/>
      <c r="C241" s="22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6.5" customHeight="1" x14ac:dyDescent="0.3">
      <c r="A242" s="20"/>
      <c r="B242" s="20"/>
      <c r="C242" s="22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6.5" customHeight="1" x14ac:dyDescent="0.3">
      <c r="A243" s="20"/>
      <c r="B243" s="20"/>
      <c r="C243" s="22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6.5" customHeight="1" x14ac:dyDescent="0.3">
      <c r="A244" s="20"/>
      <c r="B244" s="20"/>
      <c r="C244" s="22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6.5" customHeight="1" x14ac:dyDescent="0.3">
      <c r="A245" s="20"/>
      <c r="B245" s="20"/>
      <c r="C245" s="22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6.5" customHeight="1" x14ac:dyDescent="0.3">
      <c r="A246" s="20"/>
      <c r="B246" s="20"/>
      <c r="C246" s="22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6.5" customHeight="1" x14ac:dyDescent="0.3">
      <c r="A247" s="20"/>
      <c r="B247" s="20"/>
      <c r="C247" s="22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6.5" customHeight="1" x14ac:dyDescent="0.3">
      <c r="A248" s="20"/>
      <c r="B248" s="20"/>
      <c r="C248" s="22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6.5" customHeight="1" x14ac:dyDescent="0.3">
      <c r="A249" s="20"/>
      <c r="B249" s="20"/>
      <c r="C249" s="22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6.5" customHeight="1" x14ac:dyDescent="0.3">
      <c r="A250" s="20"/>
      <c r="B250" s="20"/>
      <c r="C250" s="22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6.5" customHeight="1" x14ac:dyDescent="0.3">
      <c r="A251" s="20"/>
      <c r="B251" s="20"/>
      <c r="C251" s="22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6.5" customHeight="1" x14ac:dyDescent="0.3">
      <c r="A252" s="20"/>
      <c r="B252" s="20"/>
      <c r="C252" s="22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6.5" customHeight="1" x14ac:dyDescent="0.3">
      <c r="A253" s="20"/>
      <c r="B253" s="20"/>
      <c r="C253" s="22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6.5" customHeight="1" x14ac:dyDescent="0.3">
      <c r="A254" s="20"/>
      <c r="B254" s="20"/>
      <c r="C254" s="22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6.5" customHeight="1" x14ac:dyDescent="0.3">
      <c r="A255" s="20"/>
      <c r="B255" s="20"/>
      <c r="C255" s="22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6.5" customHeight="1" x14ac:dyDescent="0.3">
      <c r="A256" s="20"/>
      <c r="B256" s="20"/>
      <c r="C256" s="22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6.5" customHeight="1" x14ac:dyDescent="0.3">
      <c r="A257" s="20"/>
      <c r="B257" s="20"/>
      <c r="C257" s="22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6.5" customHeight="1" x14ac:dyDescent="0.3">
      <c r="A258" s="20"/>
      <c r="B258" s="20"/>
      <c r="C258" s="22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6.5" customHeight="1" x14ac:dyDescent="0.3">
      <c r="A259" s="20"/>
      <c r="B259" s="20"/>
      <c r="C259" s="22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6.5" customHeight="1" x14ac:dyDescent="0.3">
      <c r="A260" s="20"/>
      <c r="B260" s="20"/>
      <c r="C260" s="22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6.5" customHeight="1" x14ac:dyDescent="0.3">
      <c r="A261" s="20"/>
      <c r="B261" s="20"/>
      <c r="C261" s="22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6.5" customHeight="1" x14ac:dyDescent="0.3">
      <c r="A262" s="20"/>
      <c r="B262" s="20"/>
      <c r="C262" s="22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6.5" customHeight="1" x14ac:dyDescent="0.3">
      <c r="A263" s="20"/>
      <c r="B263" s="20"/>
      <c r="C263" s="22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6.5" customHeight="1" x14ac:dyDescent="0.3">
      <c r="A264" s="20"/>
      <c r="B264" s="20"/>
      <c r="C264" s="22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6.5" customHeight="1" x14ac:dyDescent="0.3">
      <c r="A265" s="20"/>
      <c r="B265" s="20"/>
      <c r="C265" s="22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6.5" customHeight="1" x14ac:dyDescent="0.3">
      <c r="A266" s="20"/>
      <c r="B266" s="20"/>
      <c r="C266" s="22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6.5" customHeight="1" x14ac:dyDescent="0.3">
      <c r="A267" s="20"/>
      <c r="B267" s="20"/>
      <c r="C267" s="22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6.5" customHeight="1" x14ac:dyDescent="0.3">
      <c r="A268" s="20"/>
      <c r="B268" s="20"/>
      <c r="C268" s="22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6.5" customHeight="1" x14ac:dyDescent="0.3">
      <c r="A269" s="20"/>
      <c r="B269" s="20"/>
      <c r="C269" s="22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6.5" customHeight="1" x14ac:dyDescent="0.3">
      <c r="A270" s="20"/>
      <c r="B270" s="20"/>
      <c r="C270" s="22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6.5" customHeight="1" x14ac:dyDescent="0.3">
      <c r="A271" s="20"/>
      <c r="B271" s="20"/>
      <c r="C271" s="22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6.5" customHeight="1" x14ac:dyDescent="0.3">
      <c r="A272" s="20"/>
      <c r="B272" s="20"/>
      <c r="C272" s="22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6.5" customHeight="1" x14ac:dyDescent="0.3">
      <c r="A273" s="20"/>
      <c r="B273" s="20"/>
      <c r="C273" s="22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6.5" customHeight="1" x14ac:dyDescent="0.3">
      <c r="A274" s="20"/>
      <c r="B274" s="20"/>
      <c r="C274" s="22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6.5" customHeight="1" x14ac:dyDescent="0.3">
      <c r="A275" s="20"/>
      <c r="B275" s="20"/>
      <c r="C275" s="22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6.5" customHeight="1" x14ac:dyDescent="0.3">
      <c r="A276" s="20"/>
      <c r="B276" s="20"/>
      <c r="C276" s="22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6.5" customHeight="1" x14ac:dyDescent="0.3">
      <c r="A277" s="20"/>
      <c r="B277" s="20"/>
      <c r="C277" s="22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6.5" customHeight="1" x14ac:dyDescent="0.3">
      <c r="A278" s="20"/>
      <c r="B278" s="20"/>
      <c r="C278" s="22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6.5" customHeight="1" x14ac:dyDescent="0.3">
      <c r="A279" s="20"/>
      <c r="B279" s="20"/>
      <c r="C279" s="22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6.5" customHeight="1" x14ac:dyDescent="0.3">
      <c r="A280" s="20"/>
      <c r="B280" s="20"/>
      <c r="C280" s="22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6.5" customHeight="1" x14ac:dyDescent="0.3">
      <c r="A281" s="20"/>
      <c r="B281" s="20"/>
      <c r="C281" s="22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6.5" customHeight="1" x14ac:dyDescent="0.3">
      <c r="A282" s="20"/>
      <c r="B282" s="20"/>
      <c r="C282" s="22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6.5" customHeight="1" x14ac:dyDescent="0.3">
      <c r="A283" s="20"/>
      <c r="B283" s="20"/>
      <c r="C283" s="22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6.5" customHeight="1" x14ac:dyDescent="0.3">
      <c r="A284" s="20"/>
      <c r="B284" s="20"/>
      <c r="C284" s="22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6.5" customHeight="1" x14ac:dyDescent="0.3">
      <c r="A285" s="20"/>
      <c r="B285" s="20"/>
      <c r="C285" s="22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6.5" customHeight="1" x14ac:dyDescent="0.3">
      <c r="A286" s="20"/>
      <c r="B286" s="20"/>
      <c r="C286" s="22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6.5" customHeight="1" x14ac:dyDescent="0.3">
      <c r="A287" s="20"/>
      <c r="B287" s="20"/>
      <c r="C287" s="22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6.5" customHeight="1" x14ac:dyDescent="0.3">
      <c r="A288" s="20"/>
      <c r="B288" s="20"/>
      <c r="C288" s="22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6.5" customHeight="1" x14ac:dyDescent="0.3">
      <c r="A289" s="20"/>
      <c r="B289" s="20"/>
      <c r="C289" s="22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6.5" customHeight="1" x14ac:dyDescent="0.3">
      <c r="A290" s="20"/>
      <c r="B290" s="20"/>
      <c r="C290" s="22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6.5" customHeight="1" x14ac:dyDescent="0.3">
      <c r="A291" s="20"/>
      <c r="B291" s="20"/>
      <c r="C291" s="22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6.5" customHeight="1" x14ac:dyDescent="0.3">
      <c r="A292" s="20"/>
      <c r="B292" s="20"/>
      <c r="C292" s="22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6.5" customHeight="1" x14ac:dyDescent="0.3">
      <c r="A293" s="20"/>
      <c r="B293" s="20"/>
      <c r="C293" s="22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6.5" customHeight="1" x14ac:dyDescent="0.3">
      <c r="A294" s="20"/>
      <c r="B294" s="20"/>
      <c r="C294" s="22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6.5" customHeight="1" x14ac:dyDescent="0.3">
      <c r="A295" s="20"/>
      <c r="B295" s="20"/>
      <c r="C295" s="22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6.5" customHeight="1" x14ac:dyDescent="0.3">
      <c r="A296" s="20"/>
      <c r="B296" s="20"/>
      <c r="C296" s="22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6.5" customHeight="1" x14ac:dyDescent="0.3">
      <c r="A297" s="20"/>
      <c r="B297" s="20"/>
      <c r="C297" s="22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6.5" customHeight="1" x14ac:dyDescent="0.3">
      <c r="A298" s="20"/>
      <c r="B298" s="20"/>
      <c r="C298" s="22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6.5" customHeight="1" x14ac:dyDescent="0.3">
      <c r="A299" s="20"/>
      <c r="B299" s="20"/>
      <c r="C299" s="22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6.5" customHeight="1" x14ac:dyDescent="0.3">
      <c r="A300" s="20"/>
      <c r="B300" s="20"/>
      <c r="C300" s="22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6.5" customHeight="1" x14ac:dyDescent="0.3">
      <c r="A301" s="20"/>
      <c r="B301" s="20"/>
      <c r="C301" s="22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6.5" customHeight="1" x14ac:dyDescent="0.3">
      <c r="A302" s="20"/>
      <c r="B302" s="20"/>
      <c r="C302" s="22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6.5" customHeight="1" x14ac:dyDescent="0.3">
      <c r="A303" s="20"/>
      <c r="B303" s="20"/>
      <c r="C303" s="22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6.5" customHeight="1" x14ac:dyDescent="0.3">
      <c r="A304" s="20"/>
      <c r="B304" s="20"/>
      <c r="C304" s="22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6.5" customHeight="1" x14ac:dyDescent="0.3">
      <c r="A305" s="20"/>
      <c r="B305" s="20"/>
      <c r="C305" s="22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6.5" customHeight="1" x14ac:dyDescent="0.3">
      <c r="A306" s="20"/>
      <c r="B306" s="20"/>
      <c r="C306" s="22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6.5" customHeight="1" x14ac:dyDescent="0.3">
      <c r="A307" s="20"/>
      <c r="B307" s="20"/>
      <c r="C307" s="22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6.5" customHeight="1" x14ac:dyDescent="0.3">
      <c r="A308" s="20"/>
      <c r="B308" s="20"/>
      <c r="C308" s="22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6.5" customHeight="1" x14ac:dyDescent="0.3">
      <c r="A309" s="20"/>
      <c r="B309" s="20"/>
      <c r="C309" s="22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6.5" customHeight="1" x14ac:dyDescent="0.3">
      <c r="A310" s="20"/>
      <c r="B310" s="20"/>
      <c r="C310" s="22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6.5" customHeight="1" x14ac:dyDescent="0.3">
      <c r="A311" s="20"/>
      <c r="B311" s="20"/>
      <c r="C311" s="22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6.5" customHeight="1" x14ac:dyDescent="0.3">
      <c r="A312" s="20"/>
      <c r="B312" s="20"/>
      <c r="C312" s="22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6.5" customHeight="1" x14ac:dyDescent="0.3">
      <c r="A313" s="20"/>
      <c r="B313" s="20"/>
      <c r="C313" s="22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6.5" customHeight="1" x14ac:dyDescent="0.3">
      <c r="A314" s="20"/>
      <c r="B314" s="20"/>
      <c r="C314" s="22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6.5" customHeight="1" x14ac:dyDescent="0.3">
      <c r="A315" s="20"/>
      <c r="B315" s="20"/>
      <c r="C315" s="22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6.5" customHeight="1" x14ac:dyDescent="0.3">
      <c r="A316" s="20"/>
      <c r="B316" s="20"/>
      <c r="C316" s="22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6.5" customHeight="1" x14ac:dyDescent="0.3">
      <c r="A317" s="20"/>
      <c r="B317" s="20"/>
      <c r="C317" s="22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6.5" customHeight="1" x14ac:dyDescent="0.3">
      <c r="A318" s="20"/>
      <c r="B318" s="20"/>
      <c r="C318" s="22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6.5" customHeight="1" x14ac:dyDescent="0.3">
      <c r="A319" s="20"/>
      <c r="B319" s="20"/>
      <c r="C319" s="22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6.5" customHeight="1" x14ac:dyDescent="0.3">
      <c r="A320" s="20"/>
      <c r="B320" s="20"/>
      <c r="C320" s="22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6.5" customHeight="1" x14ac:dyDescent="0.3">
      <c r="A321" s="20"/>
      <c r="B321" s="20"/>
      <c r="C321" s="22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6.5" customHeight="1" x14ac:dyDescent="0.3">
      <c r="A322" s="20"/>
      <c r="B322" s="20"/>
      <c r="C322" s="22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6.5" customHeight="1" x14ac:dyDescent="0.3">
      <c r="A323" s="20"/>
      <c r="B323" s="20"/>
      <c r="C323" s="22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6.5" customHeight="1" x14ac:dyDescent="0.3">
      <c r="A324" s="20"/>
      <c r="B324" s="20"/>
      <c r="C324" s="22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6.5" customHeight="1" x14ac:dyDescent="0.3">
      <c r="A325" s="20"/>
      <c r="B325" s="20"/>
      <c r="C325" s="22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6.5" customHeight="1" x14ac:dyDescent="0.3">
      <c r="A326" s="20"/>
      <c r="B326" s="20"/>
      <c r="C326" s="22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6.5" customHeight="1" x14ac:dyDescent="0.3">
      <c r="A327" s="20"/>
      <c r="B327" s="20"/>
      <c r="C327" s="22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6.5" customHeight="1" x14ac:dyDescent="0.3">
      <c r="A328" s="20"/>
      <c r="B328" s="20"/>
      <c r="C328" s="22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6.5" customHeight="1" x14ac:dyDescent="0.3">
      <c r="A329" s="20"/>
      <c r="B329" s="20"/>
      <c r="C329" s="22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6.5" customHeight="1" x14ac:dyDescent="0.3">
      <c r="A330" s="20"/>
      <c r="B330" s="20"/>
      <c r="C330" s="22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6.5" customHeight="1" x14ac:dyDescent="0.3">
      <c r="A331" s="20"/>
      <c r="B331" s="20"/>
      <c r="C331" s="22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6.5" customHeight="1" x14ac:dyDescent="0.3">
      <c r="A332" s="20"/>
      <c r="B332" s="20"/>
      <c r="C332" s="22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6.5" customHeight="1" x14ac:dyDescent="0.3">
      <c r="A333" s="20"/>
      <c r="B333" s="20"/>
      <c r="C333" s="22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6.5" customHeight="1" x14ac:dyDescent="0.3">
      <c r="A334" s="20"/>
      <c r="B334" s="20"/>
      <c r="C334" s="22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6.5" customHeight="1" x14ac:dyDescent="0.3">
      <c r="A335" s="20"/>
      <c r="B335" s="20"/>
      <c r="C335" s="22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6.5" customHeight="1" x14ac:dyDescent="0.3">
      <c r="A336" s="20"/>
      <c r="B336" s="20"/>
      <c r="C336" s="22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6.5" customHeight="1" x14ac:dyDescent="0.3">
      <c r="A337" s="20"/>
      <c r="B337" s="20"/>
      <c r="C337" s="22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6.5" customHeight="1" x14ac:dyDescent="0.3">
      <c r="A338" s="20"/>
      <c r="B338" s="20"/>
      <c r="C338" s="22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6.5" customHeight="1" x14ac:dyDescent="0.3">
      <c r="A339" s="20"/>
      <c r="B339" s="20"/>
      <c r="C339" s="22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6.5" customHeight="1" x14ac:dyDescent="0.3">
      <c r="A340" s="20"/>
      <c r="B340" s="20"/>
      <c r="C340" s="22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6.5" customHeight="1" x14ac:dyDescent="0.3">
      <c r="A341" s="20"/>
      <c r="B341" s="20"/>
      <c r="C341" s="22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6.5" customHeight="1" x14ac:dyDescent="0.3">
      <c r="A342" s="20"/>
      <c r="B342" s="20"/>
      <c r="C342" s="22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6.5" customHeight="1" x14ac:dyDescent="0.3">
      <c r="A343" s="20"/>
      <c r="B343" s="20"/>
      <c r="C343" s="22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6.5" customHeight="1" x14ac:dyDescent="0.3">
      <c r="A344" s="20"/>
      <c r="B344" s="20"/>
      <c r="C344" s="22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6.5" customHeight="1" x14ac:dyDescent="0.3">
      <c r="A345" s="20"/>
      <c r="B345" s="20"/>
      <c r="C345" s="22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6.5" customHeight="1" x14ac:dyDescent="0.3">
      <c r="A346" s="20"/>
      <c r="B346" s="20"/>
      <c r="C346" s="22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6.5" customHeight="1" x14ac:dyDescent="0.3">
      <c r="A347" s="20"/>
      <c r="B347" s="20"/>
      <c r="C347" s="22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6.5" customHeight="1" x14ac:dyDescent="0.3">
      <c r="A348" s="20"/>
      <c r="B348" s="20"/>
      <c r="C348" s="22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6.5" customHeight="1" x14ac:dyDescent="0.3">
      <c r="A349" s="20"/>
      <c r="B349" s="20"/>
      <c r="C349" s="22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6.5" customHeight="1" x14ac:dyDescent="0.3">
      <c r="A350" s="20"/>
      <c r="B350" s="20"/>
      <c r="C350" s="22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6.5" customHeight="1" x14ac:dyDescent="0.3">
      <c r="A351" s="20"/>
      <c r="B351" s="20"/>
      <c r="C351" s="22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6.5" customHeight="1" x14ac:dyDescent="0.3">
      <c r="A352" s="20"/>
      <c r="B352" s="20"/>
      <c r="C352" s="22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6.5" customHeight="1" x14ac:dyDescent="0.3">
      <c r="A353" s="20"/>
      <c r="B353" s="20"/>
      <c r="C353" s="22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6.5" customHeight="1" x14ac:dyDescent="0.3">
      <c r="A354" s="20"/>
      <c r="B354" s="20"/>
      <c r="C354" s="22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6.5" customHeight="1" x14ac:dyDescent="0.3">
      <c r="A355" s="20"/>
      <c r="B355" s="20"/>
      <c r="C355" s="22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6.5" customHeight="1" x14ac:dyDescent="0.3">
      <c r="A356" s="20"/>
      <c r="B356" s="20"/>
      <c r="C356" s="22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6.5" customHeight="1" x14ac:dyDescent="0.3">
      <c r="A357" s="20"/>
      <c r="B357" s="20"/>
      <c r="C357" s="22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6.5" customHeight="1" x14ac:dyDescent="0.3">
      <c r="A358" s="20"/>
      <c r="B358" s="20"/>
      <c r="C358" s="22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6.5" customHeight="1" x14ac:dyDescent="0.3">
      <c r="A359" s="20"/>
      <c r="B359" s="20"/>
      <c r="C359" s="22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6.5" customHeight="1" x14ac:dyDescent="0.3">
      <c r="A360" s="20"/>
      <c r="B360" s="20"/>
      <c r="C360" s="22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6.5" customHeight="1" x14ac:dyDescent="0.3">
      <c r="A361" s="20"/>
      <c r="B361" s="20"/>
      <c r="C361" s="22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6.5" customHeight="1" x14ac:dyDescent="0.3">
      <c r="A362" s="20"/>
      <c r="B362" s="20"/>
      <c r="C362" s="22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6.5" customHeight="1" x14ac:dyDescent="0.3">
      <c r="A363" s="20"/>
      <c r="B363" s="20"/>
      <c r="C363" s="22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6.5" customHeight="1" x14ac:dyDescent="0.3">
      <c r="A364" s="20"/>
      <c r="B364" s="20"/>
      <c r="C364" s="22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6.5" customHeight="1" x14ac:dyDescent="0.3">
      <c r="A365" s="20"/>
      <c r="B365" s="20"/>
      <c r="C365" s="22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6.5" customHeight="1" x14ac:dyDescent="0.3">
      <c r="A366" s="20"/>
      <c r="B366" s="20"/>
      <c r="C366" s="22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6.5" customHeight="1" x14ac:dyDescent="0.3">
      <c r="A367" s="20"/>
      <c r="B367" s="20"/>
      <c r="C367" s="22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6.5" customHeight="1" x14ac:dyDescent="0.3">
      <c r="A368" s="20"/>
      <c r="B368" s="20"/>
      <c r="C368" s="22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6.5" customHeight="1" x14ac:dyDescent="0.3">
      <c r="A369" s="20"/>
      <c r="B369" s="20"/>
      <c r="C369" s="22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6.5" customHeight="1" x14ac:dyDescent="0.3">
      <c r="A370" s="20"/>
      <c r="B370" s="20"/>
      <c r="C370" s="22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6.5" customHeight="1" x14ac:dyDescent="0.3">
      <c r="A371" s="20"/>
      <c r="B371" s="20"/>
      <c r="C371" s="22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6.5" customHeight="1" x14ac:dyDescent="0.3">
      <c r="A372" s="20"/>
      <c r="B372" s="20"/>
      <c r="C372" s="22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6.5" customHeight="1" x14ac:dyDescent="0.3">
      <c r="A373" s="20"/>
      <c r="B373" s="20"/>
      <c r="C373" s="22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6.5" customHeight="1" x14ac:dyDescent="0.3">
      <c r="A374" s="20"/>
      <c r="B374" s="20"/>
      <c r="C374" s="22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6.5" customHeight="1" x14ac:dyDescent="0.3">
      <c r="A375" s="20"/>
      <c r="B375" s="20"/>
      <c r="C375" s="22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6.5" customHeight="1" x14ac:dyDescent="0.3">
      <c r="A376" s="20"/>
      <c r="B376" s="20"/>
      <c r="C376" s="22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6.5" customHeight="1" x14ac:dyDescent="0.3">
      <c r="A377" s="20"/>
      <c r="B377" s="20"/>
      <c r="C377" s="22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6.5" customHeight="1" x14ac:dyDescent="0.3">
      <c r="A378" s="20"/>
      <c r="B378" s="20"/>
      <c r="C378" s="22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6.5" customHeight="1" x14ac:dyDescent="0.3">
      <c r="A379" s="20"/>
      <c r="B379" s="20"/>
      <c r="C379" s="22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6.5" customHeight="1" x14ac:dyDescent="0.3">
      <c r="A380" s="20"/>
      <c r="B380" s="20"/>
      <c r="C380" s="22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6.5" customHeight="1" x14ac:dyDescent="0.3">
      <c r="A381" s="20"/>
      <c r="B381" s="20"/>
      <c r="C381" s="22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6.5" customHeight="1" x14ac:dyDescent="0.3">
      <c r="A382" s="20"/>
      <c r="B382" s="20"/>
      <c r="C382" s="22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6.5" customHeight="1" x14ac:dyDescent="0.3">
      <c r="A383" s="20"/>
      <c r="B383" s="20"/>
      <c r="C383" s="22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6.5" customHeight="1" x14ac:dyDescent="0.3">
      <c r="A384" s="20"/>
      <c r="B384" s="20"/>
      <c r="C384" s="22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6.5" customHeight="1" x14ac:dyDescent="0.3">
      <c r="A385" s="20"/>
      <c r="B385" s="20"/>
      <c r="C385" s="22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6.5" customHeight="1" x14ac:dyDescent="0.3">
      <c r="A386" s="20"/>
      <c r="B386" s="20"/>
      <c r="C386" s="22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6.5" customHeight="1" x14ac:dyDescent="0.3">
      <c r="A387" s="20"/>
      <c r="B387" s="20"/>
      <c r="C387" s="22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6.5" customHeight="1" x14ac:dyDescent="0.3">
      <c r="A388" s="20"/>
      <c r="B388" s="20"/>
      <c r="C388" s="22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6.5" customHeight="1" x14ac:dyDescent="0.3">
      <c r="A389" s="20"/>
      <c r="B389" s="20"/>
      <c r="C389" s="22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6.5" customHeight="1" x14ac:dyDescent="0.3">
      <c r="A390" s="20"/>
      <c r="B390" s="20"/>
      <c r="C390" s="22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6.5" customHeight="1" x14ac:dyDescent="0.3">
      <c r="A391" s="20"/>
      <c r="B391" s="20"/>
      <c r="C391" s="22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6.5" customHeight="1" x14ac:dyDescent="0.3">
      <c r="A392" s="20"/>
      <c r="B392" s="20"/>
      <c r="C392" s="22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6.5" customHeight="1" x14ac:dyDescent="0.3">
      <c r="A393" s="20"/>
      <c r="B393" s="20"/>
      <c r="C393" s="22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6.5" customHeight="1" x14ac:dyDescent="0.3">
      <c r="A394" s="20"/>
      <c r="B394" s="20"/>
      <c r="C394" s="22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6.5" customHeight="1" x14ac:dyDescent="0.3">
      <c r="A395" s="20"/>
      <c r="B395" s="20"/>
      <c r="C395" s="22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6.5" customHeight="1" x14ac:dyDescent="0.3">
      <c r="A396" s="20"/>
      <c r="B396" s="20"/>
      <c r="C396" s="22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6.5" customHeight="1" x14ac:dyDescent="0.3">
      <c r="A397" s="20"/>
      <c r="B397" s="20"/>
      <c r="C397" s="22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6.5" customHeight="1" x14ac:dyDescent="0.3">
      <c r="A398" s="20"/>
      <c r="B398" s="20"/>
      <c r="C398" s="22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6.5" customHeight="1" x14ac:dyDescent="0.3">
      <c r="A399" s="20"/>
      <c r="B399" s="20"/>
      <c r="C399" s="22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6.5" customHeight="1" x14ac:dyDescent="0.3">
      <c r="A400" s="20"/>
      <c r="B400" s="20"/>
      <c r="C400" s="22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6.5" customHeight="1" x14ac:dyDescent="0.3">
      <c r="A401" s="20"/>
      <c r="B401" s="20"/>
      <c r="C401" s="22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6.5" customHeight="1" x14ac:dyDescent="0.3">
      <c r="A402" s="20"/>
      <c r="B402" s="20"/>
      <c r="C402" s="22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6.5" customHeight="1" x14ac:dyDescent="0.3">
      <c r="A403" s="20"/>
      <c r="B403" s="20"/>
      <c r="C403" s="22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6.5" customHeight="1" x14ac:dyDescent="0.3">
      <c r="A404" s="20"/>
      <c r="B404" s="20"/>
      <c r="C404" s="22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6.5" customHeight="1" x14ac:dyDescent="0.3">
      <c r="A405" s="20"/>
      <c r="B405" s="20"/>
      <c r="C405" s="22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6.5" customHeight="1" x14ac:dyDescent="0.3">
      <c r="A406" s="20"/>
      <c r="B406" s="20"/>
      <c r="C406" s="22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6.5" customHeight="1" x14ac:dyDescent="0.3">
      <c r="A407" s="20"/>
      <c r="B407" s="20"/>
      <c r="C407" s="22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6.5" customHeight="1" x14ac:dyDescent="0.3">
      <c r="A408" s="20"/>
      <c r="B408" s="20"/>
      <c r="C408" s="22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6.5" customHeight="1" x14ac:dyDescent="0.3">
      <c r="A409" s="20"/>
      <c r="B409" s="20"/>
      <c r="C409" s="22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6.5" customHeight="1" x14ac:dyDescent="0.3">
      <c r="A410" s="20"/>
      <c r="B410" s="20"/>
      <c r="C410" s="22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6.5" customHeight="1" x14ac:dyDescent="0.3">
      <c r="A411" s="20"/>
      <c r="B411" s="20"/>
      <c r="C411" s="22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6.5" customHeight="1" x14ac:dyDescent="0.3">
      <c r="A412" s="20"/>
      <c r="B412" s="20"/>
      <c r="C412" s="22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6.5" customHeight="1" x14ac:dyDescent="0.3">
      <c r="A413" s="20"/>
      <c r="B413" s="20"/>
      <c r="C413" s="22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6.5" customHeight="1" x14ac:dyDescent="0.3">
      <c r="A414" s="20"/>
      <c r="B414" s="20"/>
      <c r="C414" s="22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6.5" customHeight="1" x14ac:dyDescent="0.3">
      <c r="A415" s="20"/>
      <c r="B415" s="20"/>
      <c r="C415" s="22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6.5" customHeight="1" x14ac:dyDescent="0.3">
      <c r="A416" s="20"/>
      <c r="B416" s="20"/>
      <c r="C416" s="22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6.5" customHeight="1" x14ac:dyDescent="0.3">
      <c r="A417" s="20"/>
      <c r="B417" s="20"/>
      <c r="C417" s="22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6.5" customHeight="1" x14ac:dyDescent="0.3">
      <c r="A418" s="20"/>
      <c r="B418" s="20"/>
      <c r="C418" s="22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6.5" customHeight="1" x14ac:dyDescent="0.3">
      <c r="A419" s="20"/>
      <c r="B419" s="20"/>
      <c r="C419" s="22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6.5" customHeight="1" x14ac:dyDescent="0.3">
      <c r="A420" s="20"/>
      <c r="B420" s="20"/>
      <c r="C420" s="22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6.5" customHeight="1" x14ac:dyDescent="0.3">
      <c r="A421" s="20"/>
      <c r="B421" s="20"/>
      <c r="C421" s="22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6.5" customHeight="1" x14ac:dyDescent="0.3">
      <c r="A422" s="20"/>
      <c r="B422" s="20"/>
      <c r="C422" s="22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6.5" customHeight="1" x14ac:dyDescent="0.3">
      <c r="A423" s="20"/>
      <c r="B423" s="20"/>
      <c r="C423" s="22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6.5" customHeight="1" x14ac:dyDescent="0.3">
      <c r="A424" s="20"/>
      <c r="B424" s="20"/>
      <c r="C424" s="22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6.5" customHeight="1" x14ac:dyDescent="0.3">
      <c r="A425" s="20"/>
      <c r="B425" s="20"/>
      <c r="C425" s="22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6.5" customHeight="1" x14ac:dyDescent="0.3">
      <c r="A426" s="20"/>
      <c r="B426" s="20"/>
      <c r="C426" s="22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6.5" customHeight="1" x14ac:dyDescent="0.3">
      <c r="A427" s="20"/>
      <c r="B427" s="20"/>
      <c r="C427" s="22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6.5" customHeight="1" x14ac:dyDescent="0.3">
      <c r="A428" s="20"/>
      <c r="B428" s="20"/>
      <c r="C428" s="22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6.5" customHeight="1" x14ac:dyDescent="0.3">
      <c r="A429" s="20"/>
      <c r="B429" s="20"/>
      <c r="C429" s="22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6.5" customHeight="1" x14ac:dyDescent="0.3">
      <c r="A430" s="20"/>
      <c r="B430" s="20"/>
      <c r="C430" s="22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6.5" customHeight="1" x14ac:dyDescent="0.3">
      <c r="A431" s="20"/>
      <c r="B431" s="20"/>
      <c r="C431" s="22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6.5" customHeight="1" x14ac:dyDescent="0.3">
      <c r="A432" s="20"/>
      <c r="B432" s="20"/>
      <c r="C432" s="22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6.5" customHeight="1" x14ac:dyDescent="0.3">
      <c r="A433" s="20"/>
      <c r="B433" s="20"/>
      <c r="C433" s="22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6.5" customHeight="1" x14ac:dyDescent="0.3">
      <c r="A434" s="20"/>
      <c r="B434" s="20"/>
      <c r="C434" s="22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6.5" customHeight="1" x14ac:dyDescent="0.3">
      <c r="A435" s="20"/>
      <c r="B435" s="20"/>
      <c r="C435" s="22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6.5" customHeight="1" x14ac:dyDescent="0.3">
      <c r="A436" s="20"/>
      <c r="B436" s="20"/>
      <c r="C436" s="22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6.5" customHeight="1" x14ac:dyDescent="0.3">
      <c r="A437" s="20"/>
      <c r="B437" s="20"/>
      <c r="C437" s="22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6.5" customHeight="1" x14ac:dyDescent="0.3">
      <c r="A438" s="20"/>
      <c r="B438" s="20"/>
      <c r="C438" s="22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6.5" customHeight="1" x14ac:dyDescent="0.3">
      <c r="A439" s="20"/>
      <c r="B439" s="20"/>
      <c r="C439" s="22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6.5" customHeight="1" x14ac:dyDescent="0.3">
      <c r="A440" s="20"/>
      <c r="B440" s="20"/>
      <c r="C440" s="22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6.5" customHeight="1" x14ac:dyDescent="0.3">
      <c r="A441" s="20"/>
      <c r="B441" s="20"/>
      <c r="C441" s="22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6.5" customHeight="1" x14ac:dyDescent="0.3">
      <c r="A442" s="20"/>
      <c r="B442" s="20"/>
      <c r="C442" s="22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6.5" customHeight="1" x14ac:dyDescent="0.3">
      <c r="A443" s="20"/>
      <c r="B443" s="20"/>
      <c r="C443" s="22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6.5" customHeight="1" x14ac:dyDescent="0.3">
      <c r="A444" s="20"/>
      <c r="B444" s="20"/>
      <c r="C444" s="22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6.5" customHeight="1" x14ac:dyDescent="0.3">
      <c r="A445" s="20"/>
      <c r="B445" s="20"/>
      <c r="C445" s="22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6.5" customHeight="1" x14ac:dyDescent="0.3">
      <c r="A446" s="20"/>
      <c r="B446" s="20"/>
      <c r="C446" s="22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6.5" customHeight="1" x14ac:dyDescent="0.3">
      <c r="A447" s="20"/>
      <c r="B447" s="20"/>
      <c r="C447" s="22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6.5" customHeight="1" x14ac:dyDescent="0.3">
      <c r="A448" s="20"/>
      <c r="B448" s="20"/>
      <c r="C448" s="22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6.5" customHeight="1" x14ac:dyDescent="0.3">
      <c r="A449" s="20"/>
      <c r="B449" s="20"/>
      <c r="C449" s="22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6.5" customHeight="1" x14ac:dyDescent="0.3">
      <c r="A450" s="20"/>
      <c r="B450" s="20"/>
      <c r="C450" s="22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6.5" customHeight="1" x14ac:dyDescent="0.3">
      <c r="A451" s="20"/>
      <c r="B451" s="20"/>
      <c r="C451" s="22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6.5" customHeight="1" x14ac:dyDescent="0.3">
      <c r="A452" s="20"/>
      <c r="B452" s="20"/>
      <c r="C452" s="22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6.5" customHeight="1" x14ac:dyDescent="0.3">
      <c r="A453" s="20"/>
      <c r="B453" s="20"/>
      <c r="C453" s="22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6.5" customHeight="1" x14ac:dyDescent="0.3">
      <c r="A454" s="20"/>
      <c r="B454" s="20"/>
      <c r="C454" s="22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6.5" customHeight="1" x14ac:dyDescent="0.3">
      <c r="A455" s="20"/>
      <c r="B455" s="20"/>
      <c r="C455" s="22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6.5" customHeight="1" x14ac:dyDescent="0.3">
      <c r="A456" s="20"/>
      <c r="B456" s="20"/>
      <c r="C456" s="22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6.5" customHeight="1" x14ac:dyDescent="0.3">
      <c r="A457" s="20"/>
      <c r="B457" s="20"/>
      <c r="C457" s="22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6.5" customHeight="1" x14ac:dyDescent="0.3">
      <c r="A458" s="20"/>
      <c r="B458" s="20"/>
      <c r="C458" s="22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6.5" customHeight="1" x14ac:dyDescent="0.3">
      <c r="A459" s="20"/>
      <c r="B459" s="20"/>
      <c r="C459" s="22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6.5" customHeight="1" x14ac:dyDescent="0.3">
      <c r="A460" s="20"/>
      <c r="B460" s="20"/>
      <c r="C460" s="22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6.5" customHeight="1" x14ac:dyDescent="0.3">
      <c r="A461" s="20"/>
      <c r="B461" s="20"/>
      <c r="C461" s="22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6.5" customHeight="1" x14ac:dyDescent="0.3">
      <c r="A462" s="20"/>
      <c r="B462" s="20"/>
      <c r="C462" s="22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6.5" customHeight="1" x14ac:dyDescent="0.3">
      <c r="A463" s="20"/>
      <c r="B463" s="20"/>
      <c r="C463" s="22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6.5" customHeight="1" x14ac:dyDescent="0.3">
      <c r="A464" s="20"/>
      <c r="B464" s="20"/>
      <c r="C464" s="22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6.5" customHeight="1" x14ac:dyDescent="0.3">
      <c r="A465" s="20"/>
      <c r="B465" s="20"/>
      <c r="C465" s="22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6.5" customHeight="1" x14ac:dyDescent="0.3">
      <c r="A466" s="20"/>
      <c r="B466" s="20"/>
      <c r="C466" s="22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6.5" customHeight="1" x14ac:dyDescent="0.3">
      <c r="A467" s="20"/>
      <c r="B467" s="20"/>
      <c r="C467" s="22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6.5" customHeight="1" x14ac:dyDescent="0.3">
      <c r="A468" s="20"/>
      <c r="B468" s="20"/>
      <c r="C468" s="22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6.5" customHeight="1" x14ac:dyDescent="0.3">
      <c r="A469" s="20"/>
      <c r="B469" s="20"/>
      <c r="C469" s="22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6.5" customHeight="1" x14ac:dyDescent="0.3">
      <c r="A470" s="20"/>
      <c r="B470" s="20"/>
      <c r="C470" s="22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6.5" customHeight="1" x14ac:dyDescent="0.3">
      <c r="A471" s="20"/>
      <c r="B471" s="20"/>
      <c r="C471" s="22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6.5" customHeight="1" x14ac:dyDescent="0.3">
      <c r="A472" s="20"/>
      <c r="B472" s="20"/>
      <c r="C472" s="22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6.5" customHeight="1" x14ac:dyDescent="0.3">
      <c r="A473" s="20"/>
      <c r="B473" s="20"/>
      <c r="C473" s="22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6.5" customHeight="1" x14ac:dyDescent="0.3">
      <c r="A474" s="20"/>
      <c r="B474" s="20"/>
      <c r="C474" s="22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6.5" customHeight="1" x14ac:dyDescent="0.3">
      <c r="A475" s="20"/>
      <c r="B475" s="20"/>
      <c r="C475" s="22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6.5" customHeight="1" x14ac:dyDescent="0.3">
      <c r="A476" s="20"/>
      <c r="B476" s="20"/>
      <c r="C476" s="22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6.5" customHeight="1" x14ac:dyDescent="0.3">
      <c r="A477" s="20"/>
      <c r="B477" s="20"/>
      <c r="C477" s="22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6.5" customHeight="1" x14ac:dyDescent="0.3">
      <c r="A478" s="20"/>
      <c r="B478" s="20"/>
      <c r="C478" s="22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6.5" customHeight="1" x14ac:dyDescent="0.3">
      <c r="A479" s="20"/>
      <c r="B479" s="20"/>
      <c r="C479" s="22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6.5" customHeight="1" x14ac:dyDescent="0.3">
      <c r="A480" s="20"/>
      <c r="B480" s="20"/>
      <c r="C480" s="22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6.5" customHeight="1" x14ac:dyDescent="0.3">
      <c r="A481" s="20"/>
      <c r="B481" s="20"/>
      <c r="C481" s="22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6.5" customHeight="1" x14ac:dyDescent="0.3">
      <c r="A482" s="20"/>
      <c r="B482" s="20"/>
      <c r="C482" s="22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6.5" customHeight="1" x14ac:dyDescent="0.3">
      <c r="A483" s="20"/>
      <c r="B483" s="20"/>
      <c r="C483" s="22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6.5" customHeight="1" x14ac:dyDescent="0.3">
      <c r="A484" s="20"/>
      <c r="B484" s="20"/>
      <c r="C484" s="22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6.5" customHeight="1" x14ac:dyDescent="0.3">
      <c r="A485" s="20"/>
      <c r="B485" s="20"/>
      <c r="C485" s="22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6.5" customHeight="1" x14ac:dyDescent="0.3">
      <c r="A486" s="20"/>
      <c r="B486" s="20"/>
      <c r="C486" s="22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6.5" customHeight="1" x14ac:dyDescent="0.3">
      <c r="A487" s="20"/>
      <c r="B487" s="20"/>
      <c r="C487" s="22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6.5" customHeight="1" x14ac:dyDescent="0.3">
      <c r="A488" s="20"/>
      <c r="B488" s="20"/>
      <c r="C488" s="22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6.5" customHeight="1" x14ac:dyDescent="0.3">
      <c r="A489" s="20"/>
      <c r="B489" s="20"/>
      <c r="C489" s="22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6.5" customHeight="1" x14ac:dyDescent="0.3">
      <c r="A490" s="20"/>
      <c r="B490" s="20"/>
      <c r="C490" s="22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6.5" customHeight="1" x14ac:dyDescent="0.3">
      <c r="A491" s="20"/>
      <c r="B491" s="20"/>
      <c r="C491" s="22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6.5" customHeight="1" x14ac:dyDescent="0.3">
      <c r="A492" s="20"/>
      <c r="B492" s="20"/>
      <c r="C492" s="22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6.5" customHeight="1" x14ac:dyDescent="0.3">
      <c r="A493" s="20"/>
      <c r="B493" s="20"/>
      <c r="C493" s="22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6.5" customHeight="1" x14ac:dyDescent="0.3">
      <c r="A494" s="20"/>
      <c r="B494" s="20"/>
      <c r="C494" s="22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6.5" customHeight="1" x14ac:dyDescent="0.3">
      <c r="A495" s="20"/>
      <c r="B495" s="20"/>
      <c r="C495" s="22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6.5" customHeight="1" x14ac:dyDescent="0.3">
      <c r="A496" s="20"/>
      <c r="B496" s="20"/>
      <c r="C496" s="22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6.5" customHeight="1" x14ac:dyDescent="0.3">
      <c r="A497" s="20"/>
      <c r="B497" s="20"/>
      <c r="C497" s="22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6.5" customHeight="1" x14ac:dyDescent="0.3">
      <c r="A498" s="20"/>
      <c r="B498" s="20"/>
      <c r="C498" s="22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6.5" customHeight="1" x14ac:dyDescent="0.3">
      <c r="A499" s="20"/>
      <c r="B499" s="20"/>
      <c r="C499" s="22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6.5" customHeight="1" x14ac:dyDescent="0.3">
      <c r="A500" s="20"/>
      <c r="B500" s="20"/>
      <c r="C500" s="22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6.5" customHeight="1" x14ac:dyDescent="0.3">
      <c r="A501" s="20"/>
      <c r="B501" s="20"/>
      <c r="C501" s="22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6.5" customHeight="1" x14ac:dyDescent="0.3">
      <c r="A502" s="20"/>
      <c r="B502" s="20"/>
      <c r="C502" s="22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6.5" customHeight="1" x14ac:dyDescent="0.3">
      <c r="A503" s="20"/>
      <c r="B503" s="20"/>
      <c r="C503" s="22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6.5" customHeight="1" x14ac:dyDescent="0.3">
      <c r="A504" s="20"/>
      <c r="B504" s="20"/>
      <c r="C504" s="22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6.5" customHeight="1" x14ac:dyDescent="0.3">
      <c r="A505" s="20"/>
      <c r="B505" s="20"/>
      <c r="C505" s="22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6.5" customHeight="1" x14ac:dyDescent="0.3">
      <c r="A506" s="20"/>
      <c r="B506" s="20"/>
      <c r="C506" s="22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6.5" customHeight="1" x14ac:dyDescent="0.3">
      <c r="A507" s="20"/>
      <c r="B507" s="20"/>
      <c r="C507" s="22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6.5" customHeight="1" x14ac:dyDescent="0.3">
      <c r="A508" s="20"/>
      <c r="B508" s="20"/>
      <c r="C508" s="22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6.5" customHeight="1" x14ac:dyDescent="0.3">
      <c r="A509" s="20"/>
      <c r="B509" s="20"/>
      <c r="C509" s="22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6.5" customHeight="1" x14ac:dyDescent="0.3">
      <c r="A510" s="20"/>
      <c r="B510" s="20"/>
      <c r="C510" s="22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6.5" customHeight="1" x14ac:dyDescent="0.3">
      <c r="A511" s="20"/>
      <c r="B511" s="20"/>
      <c r="C511" s="22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6.5" customHeight="1" x14ac:dyDescent="0.3">
      <c r="A512" s="20"/>
      <c r="B512" s="20"/>
      <c r="C512" s="22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6.5" customHeight="1" x14ac:dyDescent="0.3">
      <c r="A513" s="20"/>
      <c r="B513" s="20"/>
      <c r="C513" s="22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6.5" customHeight="1" x14ac:dyDescent="0.3">
      <c r="A514" s="20"/>
      <c r="B514" s="20"/>
      <c r="C514" s="22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6.5" customHeight="1" x14ac:dyDescent="0.3">
      <c r="A515" s="20"/>
      <c r="B515" s="20"/>
      <c r="C515" s="22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6.5" customHeight="1" x14ac:dyDescent="0.3">
      <c r="A516" s="20"/>
      <c r="B516" s="20"/>
      <c r="C516" s="22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6.5" customHeight="1" x14ac:dyDescent="0.3">
      <c r="A517" s="20"/>
      <c r="B517" s="20"/>
      <c r="C517" s="22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6.5" customHeight="1" x14ac:dyDescent="0.3">
      <c r="A518" s="20"/>
      <c r="B518" s="20"/>
      <c r="C518" s="22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6.5" customHeight="1" x14ac:dyDescent="0.3">
      <c r="A519" s="20"/>
      <c r="B519" s="20"/>
      <c r="C519" s="22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6.5" customHeight="1" x14ac:dyDescent="0.3">
      <c r="A520" s="20"/>
      <c r="B520" s="20"/>
      <c r="C520" s="22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6.5" customHeight="1" x14ac:dyDescent="0.3">
      <c r="A521" s="20"/>
      <c r="B521" s="20"/>
      <c r="C521" s="22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6.5" customHeight="1" x14ac:dyDescent="0.3">
      <c r="A522" s="20"/>
      <c r="B522" s="20"/>
      <c r="C522" s="22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6.5" customHeight="1" x14ac:dyDescent="0.3">
      <c r="A523" s="20"/>
      <c r="B523" s="20"/>
      <c r="C523" s="22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6.5" customHeight="1" x14ac:dyDescent="0.3">
      <c r="A524" s="20"/>
      <c r="B524" s="20"/>
      <c r="C524" s="22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6.5" customHeight="1" x14ac:dyDescent="0.3">
      <c r="A525" s="20"/>
      <c r="B525" s="20"/>
      <c r="C525" s="22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6.5" customHeight="1" x14ac:dyDescent="0.3">
      <c r="A526" s="20"/>
      <c r="B526" s="20"/>
      <c r="C526" s="22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6.5" customHeight="1" x14ac:dyDescent="0.3">
      <c r="A527" s="20"/>
      <c r="B527" s="20"/>
      <c r="C527" s="22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6.5" customHeight="1" x14ac:dyDescent="0.3">
      <c r="A528" s="20"/>
      <c r="B528" s="20"/>
      <c r="C528" s="22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6.5" customHeight="1" x14ac:dyDescent="0.3">
      <c r="A529" s="20"/>
      <c r="B529" s="20"/>
      <c r="C529" s="22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6.5" customHeight="1" x14ac:dyDescent="0.3">
      <c r="A530" s="20"/>
      <c r="B530" s="20"/>
      <c r="C530" s="22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6.5" customHeight="1" x14ac:dyDescent="0.3">
      <c r="A531" s="20"/>
      <c r="B531" s="20"/>
      <c r="C531" s="22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6.5" customHeight="1" x14ac:dyDescent="0.3">
      <c r="A532" s="20"/>
      <c r="B532" s="20"/>
      <c r="C532" s="22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6.5" customHeight="1" x14ac:dyDescent="0.3">
      <c r="A533" s="20"/>
      <c r="B533" s="20"/>
      <c r="C533" s="22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6.5" customHeight="1" x14ac:dyDescent="0.3">
      <c r="A534" s="20"/>
      <c r="B534" s="20"/>
      <c r="C534" s="22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6.5" customHeight="1" x14ac:dyDescent="0.3">
      <c r="A535" s="20"/>
      <c r="B535" s="20"/>
      <c r="C535" s="22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6.5" customHeight="1" x14ac:dyDescent="0.3">
      <c r="A536" s="20"/>
      <c r="B536" s="20"/>
      <c r="C536" s="22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6.5" customHeight="1" x14ac:dyDescent="0.3">
      <c r="A537" s="20"/>
      <c r="B537" s="20"/>
      <c r="C537" s="22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6.5" customHeight="1" x14ac:dyDescent="0.3">
      <c r="A538" s="20"/>
      <c r="B538" s="20"/>
      <c r="C538" s="22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6.5" customHeight="1" x14ac:dyDescent="0.3">
      <c r="A539" s="20"/>
      <c r="B539" s="20"/>
      <c r="C539" s="22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6.5" customHeight="1" x14ac:dyDescent="0.3">
      <c r="A540" s="20"/>
      <c r="B540" s="20"/>
      <c r="C540" s="22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6.5" customHeight="1" x14ac:dyDescent="0.3">
      <c r="A541" s="20"/>
      <c r="B541" s="20"/>
      <c r="C541" s="22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6.5" customHeight="1" x14ac:dyDescent="0.3">
      <c r="A542" s="20"/>
      <c r="B542" s="20"/>
      <c r="C542" s="22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6.5" customHeight="1" x14ac:dyDescent="0.3">
      <c r="A543" s="20"/>
      <c r="B543" s="20"/>
      <c r="C543" s="22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6.5" customHeight="1" x14ac:dyDescent="0.3">
      <c r="A544" s="20"/>
      <c r="B544" s="20"/>
      <c r="C544" s="22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6.5" customHeight="1" x14ac:dyDescent="0.3">
      <c r="A545" s="20"/>
      <c r="B545" s="20"/>
      <c r="C545" s="22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6.5" customHeight="1" x14ac:dyDescent="0.3">
      <c r="A546" s="20"/>
      <c r="B546" s="20"/>
      <c r="C546" s="22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6.5" customHeight="1" x14ac:dyDescent="0.3">
      <c r="A547" s="20"/>
      <c r="B547" s="20"/>
      <c r="C547" s="22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6.5" customHeight="1" x14ac:dyDescent="0.3">
      <c r="A548" s="20"/>
      <c r="B548" s="20"/>
      <c r="C548" s="22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6.5" customHeight="1" x14ac:dyDescent="0.3">
      <c r="A549" s="20"/>
      <c r="B549" s="20"/>
      <c r="C549" s="22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6.5" customHeight="1" x14ac:dyDescent="0.3">
      <c r="A550" s="20"/>
      <c r="B550" s="20"/>
      <c r="C550" s="22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6.5" customHeight="1" x14ac:dyDescent="0.3">
      <c r="A551" s="20"/>
      <c r="B551" s="20"/>
      <c r="C551" s="22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6.5" customHeight="1" x14ac:dyDescent="0.3">
      <c r="A552" s="20"/>
      <c r="B552" s="20"/>
      <c r="C552" s="22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6.5" customHeight="1" x14ac:dyDescent="0.3">
      <c r="A553" s="20"/>
      <c r="B553" s="20"/>
      <c r="C553" s="22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6.5" customHeight="1" x14ac:dyDescent="0.3">
      <c r="A554" s="20"/>
      <c r="B554" s="20"/>
      <c r="C554" s="22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6.5" customHeight="1" x14ac:dyDescent="0.3">
      <c r="A555" s="20"/>
      <c r="B555" s="20"/>
      <c r="C555" s="22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6.5" customHeight="1" x14ac:dyDescent="0.3">
      <c r="A556" s="20"/>
      <c r="B556" s="20"/>
      <c r="C556" s="22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6.5" customHeight="1" x14ac:dyDescent="0.3">
      <c r="A557" s="20"/>
      <c r="B557" s="20"/>
      <c r="C557" s="22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6.5" customHeight="1" x14ac:dyDescent="0.3">
      <c r="A558" s="20"/>
      <c r="B558" s="20"/>
      <c r="C558" s="22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6.5" customHeight="1" x14ac:dyDescent="0.3">
      <c r="A559" s="20"/>
      <c r="B559" s="20"/>
      <c r="C559" s="22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6.5" customHeight="1" x14ac:dyDescent="0.3">
      <c r="A560" s="20"/>
      <c r="B560" s="20"/>
      <c r="C560" s="22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6.5" customHeight="1" x14ac:dyDescent="0.3">
      <c r="A561" s="20"/>
      <c r="B561" s="20"/>
      <c r="C561" s="22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6.5" customHeight="1" x14ac:dyDescent="0.3">
      <c r="A562" s="20"/>
      <c r="B562" s="20"/>
      <c r="C562" s="22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6.5" customHeight="1" x14ac:dyDescent="0.3">
      <c r="A563" s="20"/>
      <c r="B563" s="20"/>
      <c r="C563" s="22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6.5" customHeight="1" x14ac:dyDescent="0.3">
      <c r="A564" s="20"/>
      <c r="B564" s="20"/>
      <c r="C564" s="22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6.5" customHeight="1" x14ac:dyDescent="0.3">
      <c r="A565" s="20"/>
      <c r="B565" s="20"/>
      <c r="C565" s="22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6.5" customHeight="1" x14ac:dyDescent="0.3">
      <c r="A566" s="20"/>
      <c r="B566" s="20"/>
      <c r="C566" s="22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6.5" customHeight="1" x14ac:dyDescent="0.3">
      <c r="A567" s="20"/>
      <c r="B567" s="20"/>
      <c r="C567" s="22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6.5" customHeight="1" x14ac:dyDescent="0.3">
      <c r="A568" s="20"/>
      <c r="B568" s="20"/>
      <c r="C568" s="22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6.5" customHeight="1" x14ac:dyDescent="0.3">
      <c r="A569" s="20"/>
      <c r="B569" s="20"/>
      <c r="C569" s="22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6.5" customHeight="1" x14ac:dyDescent="0.3">
      <c r="A570" s="20"/>
      <c r="B570" s="20"/>
      <c r="C570" s="22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6.5" customHeight="1" x14ac:dyDescent="0.3">
      <c r="A571" s="20"/>
      <c r="B571" s="20"/>
      <c r="C571" s="22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6.5" customHeight="1" x14ac:dyDescent="0.3">
      <c r="A572" s="20"/>
      <c r="B572" s="20"/>
      <c r="C572" s="22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6.5" customHeight="1" x14ac:dyDescent="0.3">
      <c r="A573" s="20"/>
      <c r="B573" s="20"/>
      <c r="C573" s="22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6.5" customHeight="1" x14ac:dyDescent="0.3">
      <c r="A574" s="20"/>
      <c r="B574" s="20"/>
      <c r="C574" s="22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6.5" customHeight="1" x14ac:dyDescent="0.3">
      <c r="A575" s="20"/>
      <c r="B575" s="20"/>
      <c r="C575" s="22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6.5" customHeight="1" x14ac:dyDescent="0.3">
      <c r="A576" s="20"/>
      <c r="B576" s="20"/>
      <c r="C576" s="22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6.5" customHeight="1" x14ac:dyDescent="0.3">
      <c r="A577" s="20"/>
      <c r="B577" s="20"/>
      <c r="C577" s="22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6.5" customHeight="1" x14ac:dyDescent="0.3">
      <c r="A578" s="20"/>
      <c r="B578" s="20"/>
      <c r="C578" s="22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6.5" customHeight="1" x14ac:dyDescent="0.3">
      <c r="A579" s="20"/>
      <c r="B579" s="20"/>
      <c r="C579" s="22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6.5" customHeight="1" x14ac:dyDescent="0.3">
      <c r="A580" s="20"/>
      <c r="B580" s="20"/>
      <c r="C580" s="22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6.5" customHeight="1" x14ac:dyDescent="0.3">
      <c r="A581" s="20"/>
      <c r="B581" s="20"/>
      <c r="C581" s="22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6.5" customHeight="1" x14ac:dyDescent="0.3">
      <c r="A582" s="20"/>
      <c r="B582" s="20"/>
      <c r="C582" s="22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6.5" customHeight="1" x14ac:dyDescent="0.3">
      <c r="A583" s="20"/>
      <c r="B583" s="20"/>
      <c r="C583" s="22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6.5" customHeight="1" x14ac:dyDescent="0.3">
      <c r="A584" s="20"/>
      <c r="B584" s="20"/>
      <c r="C584" s="22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6.5" customHeight="1" x14ac:dyDescent="0.3">
      <c r="A585" s="20"/>
      <c r="B585" s="20"/>
      <c r="C585" s="22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6.5" customHeight="1" x14ac:dyDescent="0.3">
      <c r="A586" s="20"/>
      <c r="B586" s="20"/>
      <c r="C586" s="22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6.5" customHeight="1" x14ac:dyDescent="0.3">
      <c r="A587" s="20"/>
      <c r="B587" s="20"/>
      <c r="C587" s="22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6.5" customHeight="1" x14ac:dyDescent="0.3">
      <c r="A588" s="20"/>
      <c r="B588" s="20"/>
      <c r="C588" s="22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6.5" customHeight="1" x14ac:dyDescent="0.3">
      <c r="A589" s="20"/>
      <c r="B589" s="20"/>
      <c r="C589" s="22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6.5" customHeight="1" x14ac:dyDescent="0.3">
      <c r="A590" s="20"/>
      <c r="B590" s="20"/>
      <c r="C590" s="22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6.5" customHeight="1" x14ac:dyDescent="0.3">
      <c r="A591" s="20"/>
      <c r="B591" s="20"/>
      <c r="C591" s="22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6.5" customHeight="1" x14ac:dyDescent="0.3">
      <c r="A592" s="20"/>
      <c r="B592" s="20"/>
      <c r="C592" s="22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6.5" customHeight="1" x14ac:dyDescent="0.3">
      <c r="A593" s="20"/>
      <c r="B593" s="20"/>
      <c r="C593" s="22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6.5" customHeight="1" x14ac:dyDescent="0.3">
      <c r="A594" s="20"/>
      <c r="B594" s="20"/>
      <c r="C594" s="22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6.5" customHeight="1" x14ac:dyDescent="0.3">
      <c r="A595" s="20"/>
      <c r="B595" s="20"/>
      <c r="C595" s="22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6.5" customHeight="1" x14ac:dyDescent="0.3">
      <c r="A596" s="20"/>
      <c r="B596" s="20"/>
      <c r="C596" s="22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6.5" customHeight="1" x14ac:dyDescent="0.3">
      <c r="A597" s="20"/>
      <c r="B597" s="20"/>
      <c r="C597" s="22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6.5" customHeight="1" x14ac:dyDescent="0.3">
      <c r="A598" s="20"/>
      <c r="B598" s="20"/>
      <c r="C598" s="22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6.5" customHeight="1" x14ac:dyDescent="0.3">
      <c r="A599" s="20"/>
      <c r="B599" s="20"/>
      <c r="C599" s="22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6.5" customHeight="1" x14ac:dyDescent="0.3">
      <c r="A600" s="20"/>
      <c r="B600" s="20"/>
      <c r="C600" s="22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6.5" customHeight="1" x14ac:dyDescent="0.3">
      <c r="A601" s="20"/>
      <c r="B601" s="20"/>
      <c r="C601" s="22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6.5" customHeight="1" x14ac:dyDescent="0.3">
      <c r="A602" s="20"/>
      <c r="B602" s="20"/>
      <c r="C602" s="22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6.5" customHeight="1" x14ac:dyDescent="0.3">
      <c r="A603" s="20"/>
      <c r="B603" s="20"/>
      <c r="C603" s="22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6.5" customHeight="1" x14ac:dyDescent="0.3">
      <c r="A604" s="20"/>
      <c r="B604" s="20"/>
      <c r="C604" s="22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6.5" customHeight="1" x14ac:dyDescent="0.3">
      <c r="A605" s="20"/>
      <c r="B605" s="20"/>
      <c r="C605" s="22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6.5" customHeight="1" x14ac:dyDescent="0.3">
      <c r="A606" s="20"/>
      <c r="B606" s="20"/>
      <c r="C606" s="22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6.5" customHeight="1" x14ac:dyDescent="0.3">
      <c r="A607" s="20"/>
      <c r="B607" s="20"/>
      <c r="C607" s="22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6.5" customHeight="1" x14ac:dyDescent="0.3">
      <c r="A608" s="20"/>
      <c r="B608" s="20"/>
      <c r="C608" s="22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6.5" customHeight="1" x14ac:dyDescent="0.3">
      <c r="A609" s="20"/>
      <c r="B609" s="20"/>
      <c r="C609" s="22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6.5" customHeight="1" x14ac:dyDescent="0.3">
      <c r="A610" s="20"/>
      <c r="B610" s="20"/>
      <c r="C610" s="22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6.5" customHeight="1" x14ac:dyDescent="0.3">
      <c r="A611" s="20"/>
      <c r="B611" s="20"/>
      <c r="C611" s="22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6.5" customHeight="1" x14ac:dyDescent="0.3">
      <c r="A612" s="20"/>
      <c r="B612" s="20"/>
      <c r="C612" s="22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6.5" customHeight="1" x14ac:dyDescent="0.3">
      <c r="A613" s="20"/>
      <c r="B613" s="20"/>
      <c r="C613" s="22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6.5" customHeight="1" x14ac:dyDescent="0.3">
      <c r="A614" s="20"/>
      <c r="B614" s="20"/>
      <c r="C614" s="22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6.5" customHeight="1" x14ac:dyDescent="0.3">
      <c r="A615" s="20"/>
      <c r="B615" s="20"/>
      <c r="C615" s="22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6.5" customHeight="1" x14ac:dyDescent="0.3">
      <c r="A616" s="20"/>
      <c r="B616" s="20"/>
      <c r="C616" s="22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6.5" customHeight="1" x14ac:dyDescent="0.3">
      <c r="A617" s="20"/>
      <c r="B617" s="20"/>
      <c r="C617" s="22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6.5" customHeight="1" x14ac:dyDescent="0.3">
      <c r="A618" s="20"/>
      <c r="B618" s="20"/>
      <c r="C618" s="22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6.5" customHeight="1" x14ac:dyDescent="0.3">
      <c r="A619" s="20"/>
      <c r="B619" s="20"/>
      <c r="C619" s="22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6.5" customHeight="1" x14ac:dyDescent="0.3">
      <c r="A620" s="20"/>
      <c r="B620" s="20"/>
      <c r="C620" s="22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6.5" customHeight="1" x14ac:dyDescent="0.3">
      <c r="A621" s="20"/>
      <c r="B621" s="20"/>
      <c r="C621" s="22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6.5" customHeight="1" x14ac:dyDescent="0.3">
      <c r="A622" s="20"/>
      <c r="B622" s="20"/>
      <c r="C622" s="22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6.5" customHeight="1" x14ac:dyDescent="0.3">
      <c r="A623" s="20"/>
      <c r="B623" s="20"/>
      <c r="C623" s="22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6.5" customHeight="1" x14ac:dyDescent="0.3">
      <c r="A624" s="20"/>
      <c r="B624" s="20"/>
      <c r="C624" s="22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6.5" customHeight="1" x14ac:dyDescent="0.3">
      <c r="A625" s="20"/>
      <c r="B625" s="20"/>
      <c r="C625" s="22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6.5" customHeight="1" x14ac:dyDescent="0.3">
      <c r="A626" s="20"/>
      <c r="B626" s="20"/>
      <c r="C626" s="22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6.5" customHeight="1" x14ac:dyDescent="0.3">
      <c r="A627" s="20"/>
      <c r="B627" s="20"/>
      <c r="C627" s="22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6.5" customHeight="1" x14ac:dyDescent="0.3">
      <c r="A628" s="20"/>
      <c r="B628" s="20"/>
      <c r="C628" s="22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6.5" customHeight="1" x14ac:dyDescent="0.3">
      <c r="A629" s="20"/>
      <c r="B629" s="20"/>
      <c r="C629" s="22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6.5" customHeight="1" x14ac:dyDescent="0.3">
      <c r="A630" s="20"/>
      <c r="B630" s="20"/>
      <c r="C630" s="22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6.5" customHeight="1" x14ac:dyDescent="0.3">
      <c r="A631" s="20"/>
      <c r="B631" s="20"/>
      <c r="C631" s="22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6.5" customHeight="1" x14ac:dyDescent="0.3">
      <c r="A632" s="20"/>
      <c r="B632" s="20"/>
      <c r="C632" s="22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6.5" customHeight="1" x14ac:dyDescent="0.3">
      <c r="A633" s="20"/>
      <c r="B633" s="20"/>
      <c r="C633" s="22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6.5" customHeight="1" x14ac:dyDescent="0.3">
      <c r="A634" s="20"/>
      <c r="B634" s="20"/>
      <c r="C634" s="22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6.5" customHeight="1" x14ac:dyDescent="0.3">
      <c r="A635" s="20"/>
      <c r="B635" s="20"/>
      <c r="C635" s="22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6.5" customHeight="1" x14ac:dyDescent="0.3">
      <c r="A636" s="20"/>
      <c r="B636" s="20"/>
      <c r="C636" s="22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6.5" customHeight="1" x14ac:dyDescent="0.3">
      <c r="A637" s="20"/>
      <c r="B637" s="20"/>
      <c r="C637" s="22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6.5" customHeight="1" x14ac:dyDescent="0.3">
      <c r="A638" s="20"/>
      <c r="B638" s="20"/>
      <c r="C638" s="22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6.5" customHeight="1" x14ac:dyDescent="0.3">
      <c r="A639" s="20"/>
      <c r="B639" s="20"/>
      <c r="C639" s="22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6.5" customHeight="1" x14ac:dyDescent="0.3">
      <c r="A640" s="20"/>
      <c r="B640" s="20"/>
      <c r="C640" s="22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6.5" customHeight="1" x14ac:dyDescent="0.3">
      <c r="A641" s="20"/>
      <c r="B641" s="20"/>
      <c r="C641" s="22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6.5" customHeight="1" x14ac:dyDescent="0.3">
      <c r="A642" s="20"/>
      <c r="B642" s="20"/>
      <c r="C642" s="22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6.5" customHeight="1" x14ac:dyDescent="0.3">
      <c r="A643" s="20"/>
      <c r="B643" s="20"/>
      <c r="C643" s="22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6.5" customHeight="1" x14ac:dyDescent="0.3">
      <c r="A644" s="20"/>
      <c r="B644" s="20"/>
      <c r="C644" s="22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6.5" customHeight="1" x14ac:dyDescent="0.3">
      <c r="A645" s="20"/>
      <c r="B645" s="20"/>
      <c r="C645" s="22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6.5" customHeight="1" x14ac:dyDescent="0.3">
      <c r="A646" s="20"/>
      <c r="B646" s="20"/>
      <c r="C646" s="22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6.5" customHeight="1" x14ac:dyDescent="0.3">
      <c r="A647" s="20"/>
      <c r="B647" s="20"/>
      <c r="C647" s="22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6.5" customHeight="1" x14ac:dyDescent="0.3">
      <c r="A648" s="20"/>
      <c r="B648" s="20"/>
      <c r="C648" s="22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6.5" customHeight="1" x14ac:dyDescent="0.3">
      <c r="A649" s="20"/>
      <c r="B649" s="20"/>
      <c r="C649" s="22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6.5" customHeight="1" x14ac:dyDescent="0.3">
      <c r="A650" s="20"/>
      <c r="B650" s="20"/>
      <c r="C650" s="22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6.5" customHeight="1" x14ac:dyDescent="0.3">
      <c r="A651" s="20"/>
      <c r="B651" s="20"/>
      <c r="C651" s="22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6.5" customHeight="1" x14ac:dyDescent="0.3">
      <c r="A652" s="20"/>
      <c r="B652" s="20"/>
      <c r="C652" s="22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6.5" customHeight="1" x14ac:dyDescent="0.3">
      <c r="A653" s="20"/>
      <c r="B653" s="20"/>
      <c r="C653" s="22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6.5" customHeight="1" x14ac:dyDescent="0.3">
      <c r="A654" s="20"/>
      <c r="B654" s="20"/>
      <c r="C654" s="22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6.5" customHeight="1" x14ac:dyDescent="0.3">
      <c r="A655" s="20"/>
      <c r="B655" s="20"/>
      <c r="C655" s="22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6.5" customHeight="1" x14ac:dyDescent="0.3">
      <c r="A656" s="20"/>
      <c r="B656" s="20"/>
      <c r="C656" s="22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6.5" customHeight="1" x14ac:dyDescent="0.3">
      <c r="A657" s="20"/>
      <c r="B657" s="20"/>
      <c r="C657" s="22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6.5" customHeight="1" x14ac:dyDescent="0.3">
      <c r="A658" s="20"/>
      <c r="B658" s="20"/>
      <c r="C658" s="22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6.5" customHeight="1" x14ac:dyDescent="0.3">
      <c r="A659" s="20"/>
      <c r="B659" s="20"/>
      <c r="C659" s="22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6.5" customHeight="1" x14ac:dyDescent="0.3">
      <c r="A660" s="20"/>
      <c r="B660" s="20"/>
      <c r="C660" s="22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6.5" customHeight="1" x14ac:dyDescent="0.3">
      <c r="A661" s="20"/>
      <c r="B661" s="20"/>
      <c r="C661" s="22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6.5" customHeight="1" x14ac:dyDescent="0.3">
      <c r="A662" s="20"/>
      <c r="B662" s="20"/>
      <c r="C662" s="22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6.5" customHeight="1" x14ac:dyDescent="0.3">
      <c r="A663" s="20"/>
      <c r="B663" s="20"/>
      <c r="C663" s="22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6.5" customHeight="1" x14ac:dyDescent="0.3">
      <c r="A664" s="20"/>
      <c r="B664" s="20"/>
      <c r="C664" s="22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6.5" customHeight="1" x14ac:dyDescent="0.3">
      <c r="A665" s="20"/>
      <c r="B665" s="20"/>
      <c r="C665" s="22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6.5" customHeight="1" x14ac:dyDescent="0.3">
      <c r="A666" s="20"/>
      <c r="B666" s="20"/>
      <c r="C666" s="22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6.5" customHeight="1" x14ac:dyDescent="0.3">
      <c r="A667" s="20"/>
      <c r="B667" s="20"/>
      <c r="C667" s="22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6.5" customHeight="1" x14ac:dyDescent="0.3">
      <c r="A668" s="20"/>
      <c r="B668" s="20"/>
      <c r="C668" s="22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6.5" customHeight="1" x14ac:dyDescent="0.3">
      <c r="A669" s="20"/>
      <c r="B669" s="20"/>
      <c r="C669" s="22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6.5" customHeight="1" x14ac:dyDescent="0.3">
      <c r="A670" s="20"/>
      <c r="B670" s="20"/>
      <c r="C670" s="22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6.5" customHeight="1" x14ac:dyDescent="0.3">
      <c r="A671" s="20"/>
      <c r="B671" s="20"/>
      <c r="C671" s="22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6.5" customHeight="1" x14ac:dyDescent="0.3">
      <c r="A672" s="20"/>
      <c r="B672" s="20"/>
      <c r="C672" s="22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6.5" customHeight="1" x14ac:dyDescent="0.3">
      <c r="A673" s="20"/>
      <c r="B673" s="20"/>
      <c r="C673" s="22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6.5" customHeight="1" x14ac:dyDescent="0.3">
      <c r="A674" s="20"/>
      <c r="B674" s="20"/>
      <c r="C674" s="22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6.5" customHeight="1" x14ac:dyDescent="0.3">
      <c r="A675" s="20"/>
      <c r="B675" s="20"/>
      <c r="C675" s="22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6.5" customHeight="1" x14ac:dyDescent="0.3">
      <c r="A676" s="20"/>
      <c r="B676" s="20"/>
      <c r="C676" s="22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6.5" customHeight="1" x14ac:dyDescent="0.3">
      <c r="A677" s="20"/>
      <c r="B677" s="20"/>
      <c r="C677" s="22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6.5" customHeight="1" x14ac:dyDescent="0.3">
      <c r="A678" s="20"/>
      <c r="B678" s="20"/>
      <c r="C678" s="22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6.5" customHeight="1" x14ac:dyDescent="0.3">
      <c r="A679" s="20"/>
      <c r="B679" s="20"/>
      <c r="C679" s="22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6.5" customHeight="1" x14ac:dyDescent="0.3">
      <c r="A680" s="20"/>
      <c r="B680" s="20"/>
      <c r="C680" s="22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6.5" customHeight="1" x14ac:dyDescent="0.3">
      <c r="A681" s="20"/>
      <c r="B681" s="20"/>
      <c r="C681" s="22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6.5" customHeight="1" x14ac:dyDescent="0.3">
      <c r="A682" s="20"/>
      <c r="B682" s="20"/>
      <c r="C682" s="22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6.5" customHeight="1" x14ac:dyDescent="0.3">
      <c r="A683" s="20"/>
      <c r="B683" s="20"/>
      <c r="C683" s="22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6.5" customHeight="1" x14ac:dyDescent="0.3">
      <c r="A684" s="20"/>
      <c r="B684" s="20"/>
      <c r="C684" s="22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6.5" customHeight="1" x14ac:dyDescent="0.3">
      <c r="A685" s="20"/>
      <c r="B685" s="20"/>
      <c r="C685" s="22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6.5" customHeight="1" x14ac:dyDescent="0.3">
      <c r="A686" s="20"/>
      <c r="B686" s="20"/>
      <c r="C686" s="22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6.5" customHeight="1" x14ac:dyDescent="0.3">
      <c r="A687" s="20"/>
      <c r="B687" s="20"/>
      <c r="C687" s="22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6.5" customHeight="1" x14ac:dyDescent="0.3">
      <c r="A688" s="20"/>
      <c r="B688" s="20"/>
      <c r="C688" s="22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6.5" customHeight="1" x14ac:dyDescent="0.3">
      <c r="A689" s="20"/>
      <c r="B689" s="20"/>
      <c r="C689" s="22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6.5" customHeight="1" x14ac:dyDescent="0.3">
      <c r="A690" s="20"/>
      <c r="B690" s="20"/>
      <c r="C690" s="22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6.5" customHeight="1" x14ac:dyDescent="0.3">
      <c r="A691" s="20"/>
      <c r="B691" s="20"/>
      <c r="C691" s="22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6.5" customHeight="1" x14ac:dyDescent="0.3">
      <c r="A692" s="20"/>
      <c r="B692" s="20"/>
      <c r="C692" s="22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6.5" customHeight="1" x14ac:dyDescent="0.3">
      <c r="A693" s="20"/>
      <c r="B693" s="20"/>
      <c r="C693" s="22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6.5" customHeight="1" x14ac:dyDescent="0.3">
      <c r="A694" s="20"/>
      <c r="B694" s="20"/>
      <c r="C694" s="22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6.5" customHeight="1" x14ac:dyDescent="0.3">
      <c r="A695" s="20"/>
      <c r="B695" s="20"/>
      <c r="C695" s="22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6.5" customHeight="1" x14ac:dyDescent="0.3">
      <c r="A696" s="20"/>
      <c r="B696" s="20"/>
      <c r="C696" s="22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6.5" customHeight="1" x14ac:dyDescent="0.3">
      <c r="A697" s="20"/>
      <c r="B697" s="20"/>
      <c r="C697" s="22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6.5" customHeight="1" x14ac:dyDescent="0.3">
      <c r="A698" s="20"/>
      <c r="B698" s="20"/>
      <c r="C698" s="22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6.5" customHeight="1" x14ac:dyDescent="0.3">
      <c r="A699" s="20"/>
      <c r="B699" s="20"/>
      <c r="C699" s="22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6.5" customHeight="1" x14ac:dyDescent="0.3">
      <c r="A700" s="20"/>
      <c r="B700" s="20"/>
      <c r="C700" s="22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6.5" customHeight="1" x14ac:dyDescent="0.3">
      <c r="A701" s="20"/>
      <c r="B701" s="20"/>
      <c r="C701" s="22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6.5" customHeight="1" x14ac:dyDescent="0.3">
      <c r="A702" s="20"/>
      <c r="B702" s="20"/>
      <c r="C702" s="22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6.5" customHeight="1" x14ac:dyDescent="0.3">
      <c r="A703" s="20"/>
      <c r="B703" s="20"/>
      <c r="C703" s="22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6.5" customHeight="1" x14ac:dyDescent="0.3">
      <c r="A704" s="20"/>
      <c r="B704" s="20"/>
      <c r="C704" s="22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6.5" customHeight="1" x14ac:dyDescent="0.3">
      <c r="A705" s="20"/>
      <c r="B705" s="20"/>
      <c r="C705" s="22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6.5" customHeight="1" x14ac:dyDescent="0.3">
      <c r="A706" s="20"/>
      <c r="B706" s="20"/>
      <c r="C706" s="22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6.5" customHeight="1" x14ac:dyDescent="0.3">
      <c r="A707" s="20"/>
      <c r="B707" s="20"/>
      <c r="C707" s="22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6.5" customHeight="1" x14ac:dyDescent="0.3">
      <c r="A708" s="20"/>
      <c r="B708" s="20"/>
      <c r="C708" s="22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6.5" customHeight="1" x14ac:dyDescent="0.3">
      <c r="A709" s="20"/>
      <c r="B709" s="20"/>
      <c r="C709" s="22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6.5" customHeight="1" x14ac:dyDescent="0.3">
      <c r="A710" s="20"/>
      <c r="B710" s="20"/>
      <c r="C710" s="22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6.5" customHeight="1" x14ac:dyDescent="0.3">
      <c r="A711" s="20"/>
      <c r="B711" s="20"/>
      <c r="C711" s="22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6.5" customHeight="1" x14ac:dyDescent="0.3">
      <c r="A712" s="20"/>
      <c r="B712" s="20"/>
      <c r="C712" s="22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6.5" customHeight="1" x14ac:dyDescent="0.3">
      <c r="A713" s="20"/>
      <c r="B713" s="20"/>
      <c r="C713" s="22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6.5" customHeight="1" x14ac:dyDescent="0.3">
      <c r="A714" s="20"/>
      <c r="B714" s="20"/>
      <c r="C714" s="22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6.5" customHeight="1" x14ac:dyDescent="0.3">
      <c r="A715" s="20"/>
      <c r="B715" s="20"/>
      <c r="C715" s="22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6.5" customHeight="1" x14ac:dyDescent="0.3">
      <c r="A716" s="20"/>
      <c r="B716" s="20"/>
      <c r="C716" s="22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6.5" customHeight="1" x14ac:dyDescent="0.3">
      <c r="A717" s="20"/>
      <c r="B717" s="20"/>
      <c r="C717" s="22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6.5" customHeight="1" x14ac:dyDescent="0.3">
      <c r="A718" s="20"/>
      <c r="B718" s="20"/>
      <c r="C718" s="22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6.5" customHeight="1" x14ac:dyDescent="0.3">
      <c r="A719" s="20"/>
      <c r="B719" s="20"/>
      <c r="C719" s="22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6.5" customHeight="1" x14ac:dyDescent="0.3">
      <c r="A720" s="20"/>
      <c r="B720" s="20"/>
      <c r="C720" s="22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6.5" customHeight="1" x14ac:dyDescent="0.3">
      <c r="A721" s="20"/>
      <c r="B721" s="20"/>
      <c r="C721" s="22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6.5" customHeight="1" x14ac:dyDescent="0.3">
      <c r="A722" s="20"/>
      <c r="B722" s="20"/>
      <c r="C722" s="22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6.5" customHeight="1" x14ac:dyDescent="0.3">
      <c r="A723" s="20"/>
      <c r="B723" s="20"/>
      <c r="C723" s="22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6.5" customHeight="1" x14ac:dyDescent="0.3">
      <c r="A724" s="20"/>
      <c r="B724" s="20"/>
      <c r="C724" s="22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6.5" customHeight="1" x14ac:dyDescent="0.3">
      <c r="A725" s="20"/>
      <c r="B725" s="20"/>
      <c r="C725" s="22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6.5" customHeight="1" x14ac:dyDescent="0.3">
      <c r="A726" s="20"/>
      <c r="B726" s="20"/>
      <c r="C726" s="22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6.5" customHeight="1" x14ac:dyDescent="0.3">
      <c r="A727" s="20"/>
      <c r="B727" s="20"/>
      <c r="C727" s="22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6.5" customHeight="1" x14ac:dyDescent="0.3">
      <c r="A728" s="20"/>
      <c r="B728" s="20"/>
      <c r="C728" s="22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6.5" customHeight="1" x14ac:dyDescent="0.3">
      <c r="A729" s="20"/>
      <c r="B729" s="20"/>
      <c r="C729" s="22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6.5" customHeight="1" x14ac:dyDescent="0.3">
      <c r="A730" s="20"/>
      <c r="B730" s="20"/>
      <c r="C730" s="22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6.5" customHeight="1" x14ac:dyDescent="0.3">
      <c r="A731" s="20"/>
      <c r="B731" s="20"/>
      <c r="C731" s="22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6.5" customHeight="1" x14ac:dyDescent="0.3">
      <c r="A732" s="20"/>
      <c r="B732" s="20"/>
      <c r="C732" s="22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6.5" customHeight="1" x14ac:dyDescent="0.3">
      <c r="A733" s="20"/>
      <c r="B733" s="20"/>
      <c r="C733" s="22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6.5" customHeight="1" x14ac:dyDescent="0.3">
      <c r="A734" s="20"/>
      <c r="B734" s="20"/>
      <c r="C734" s="22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6.5" customHeight="1" x14ac:dyDescent="0.3">
      <c r="A735" s="20"/>
      <c r="B735" s="20"/>
      <c r="C735" s="22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6.5" customHeight="1" x14ac:dyDescent="0.3">
      <c r="A736" s="20"/>
      <c r="B736" s="20"/>
      <c r="C736" s="22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6.5" customHeight="1" x14ac:dyDescent="0.3">
      <c r="A737" s="20"/>
      <c r="B737" s="20"/>
      <c r="C737" s="22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6.5" customHeight="1" x14ac:dyDescent="0.3">
      <c r="A738" s="20"/>
      <c r="B738" s="20"/>
      <c r="C738" s="22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6.5" customHeight="1" x14ac:dyDescent="0.3">
      <c r="A739" s="20"/>
      <c r="B739" s="20"/>
      <c r="C739" s="22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6.5" customHeight="1" x14ac:dyDescent="0.3">
      <c r="A740" s="20"/>
      <c r="B740" s="20"/>
      <c r="C740" s="22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6.5" customHeight="1" x14ac:dyDescent="0.3">
      <c r="A741" s="20"/>
      <c r="B741" s="20"/>
      <c r="C741" s="22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6.5" customHeight="1" x14ac:dyDescent="0.3">
      <c r="A742" s="20"/>
      <c r="B742" s="20"/>
      <c r="C742" s="22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6.5" customHeight="1" x14ac:dyDescent="0.3">
      <c r="A743" s="20"/>
      <c r="B743" s="20"/>
      <c r="C743" s="22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6.5" customHeight="1" x14ac:dyDescent="0.3">
      <c r="A744" s="20"/>
      <c r="B744" s="20"/>
      <c r="C744" s="22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6.5" customHeight="1" x14ac:dyDescent="0.3">
      <c r="A745" s="20"/>
      <c r="B745" s="20"/>
      <c r="C745" s="22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6.5" customHeight="1" x14ac:dyDescent="0.3">
      <c r="A746" s="20"/>
      <c r="B746" s="20"/>
      <c r="C746" s="22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6.5" customHeight="1" x14ac:dyDescent="0.3">
      <c r="A747" s="20"/>
      <c r="B747" s="20"/>
      <c r="C747" s="22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6.5" customHeight="1" x14ac:dyDescent="0.3">
      <c r="A748" s="20"/>
      <c r="B748" s="20"/>
      <c r="C748" s="22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6.5" customHeight="1" x14ac:dyDescent="0.3">
      <c r="A749" s="20"/>
      <c r="B749" s="20"/>
      <c r="C749" s="22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6.5" customHeight="1" x14ac:dyDescent="0.3">
      <c r="A750" s="20"/>
      <c r="B750" s="20"/>
      <c r="C750" s="22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6.5" customHeight="1" x14ac:dyDescent="0.3">
      <c r="A751" s="20"/>
      <c r="B751" s="20"/>
      <c r="C751" s="22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6.5" customHeight="1" x14ac:dyDescent="0.3">
      <c r="A752" s="20"/>
      <c r="B752" s="20"/>
      <c r="C752" s="22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6.5" customHeight="1" x14ac:dyDescent="0.3">
      <c r="A753" s="20"/>
      <c r="B753" s="20"/>
      <c r="C753" s="22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6.5" customHeight="1" x14ac:dyDescent="0.3">
      <c r="A754" s="20"/>
      <c r="B754" s="20"/>
      <c r="C754" s="22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6.5" customHeight="1" x14ac:dyDescent="0.3">
      <c r="A755" s="20"/>
      <c r="B755" s="20"/>
      <c r="C755" s="22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6.5" customHeight="1" x14ac:dyDescent="0.3">
      <c r="A756" s="20"/>
      <c r="B756" s="20"/>
      <c r="C756" s="22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6.5" customHeight="1" x14ac:dyDescent="0.3">
      <c r="A757" s="20"/>
      <c r="B757" s="20"/>
      <c r="C757" s="22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6.5" customHeight="1" x14ac:dyDescent="0.3">
      <c r="A758" s="20"/>
      <c r="B758" s="20"/>
      <c r="C758" s="22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6.5" customHeight="1" x14ac:dyDescent="0.3">
      <c r="A759" s="20"/>
      <c r="B759" s="20"/>
      <c r="C759" s="22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6.5" customHeight="1" x14ac:dyDescent="0.3">
      <c r="A760" s="20"/>
      <c r="B760" s="20"/>
      <c r="C760" s="22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6.5" customHeight="1" x14ac:dyDescent="0.3">
      <c r="A761" s="20"/>
      <c r="B761" s="20"/>
      <c r="C761" s="22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6.5" customHeight="1" x14ac:dyDescent="0.3">
      <c r="A762" s="20"/>
      <c r="B762" s="20"/>
      <c r="C762" s="22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6.5" customHeight="1" x14ac:dyDescent="0.3">
      <c r="A763" s="20"/>
      <c r="B763" s="20"/>
      <c r="C763" s="22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6.5" customHeight="1" x14ac:dyDescent="0.3">
      <c r="A764" s="20"/>
      <c r="B764" s="20"/>
      <c r="C764" s="22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6.5" customHeight="1" x14ac:dyDescent="0.3">
      <c r="A765" s="20"/>
      <c r="B765" s="20"/>
      <c r="C765" s="22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6.5" customHeight="1" x14ac:dyDescent="0.3">
      <c r="A766" s="20"/>
      <c r="B766" s="20"/>
      <c r="C766" s="22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6.5" customHeight="1" x14ac:dyDescent="0.3">
      <c r="A767" s="20"/>
      <c r="B767" s="20"/>
      <c r="C767" s="22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6.5" customHeight="1" x14ac:dyDescent="0.3">
      <c r="A768" s="20"/>
      <c r="B768" s="20"/>
      <c r="C768" s="22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6.5" customHeight="1" x14ac:dyDescent="0.3">
      <c r="A769" s="20"/>
      <c r="B769" s="20"/>
      <c r="C769" s="22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6.5" customHeight="1" x14ac:dyDescent="0.3">
      <c r="A770" s="20"/>
      <c r="B770" s="20"/>
      <c r="C770" s="22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6.5" customHeight="1" x14ac:dyDescent="0.3">
      <c r="A771" s="20"/>
      <c r="B771" s="20"/>
      <c r="C771" s="22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6.5" customHeight="1" x14ac:dyDescent="0.3">
      <c r="A772" s="20"/>
      <c r="B772" s="20"/>
      <c r="C772" s="22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6.5" customHeight="1" x14ac:dyDescent="0.3">
      <c r="A773" s="20"/>
      <c r="B773" s="20"/>
      <c r="C773" s="22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6.5" customHeight="1" x14ac:dyDescent="0.3">
      <c r="A774" s="20"/>
      <c r="B774" s="20"/>
      <c r="C774" s="22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6.5" customHeight="1" x14ac:dyDescent="0.3">
      <c r="A775" s="20"/>
      <c r="B775" s="20"/>
      <c r="C775" s="22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6.5" customHeight="1" x14ac:dyDescent="0.3">
      <c r="A776" s="20"/>
      <c r="B776" s="20"/>
      <c r="C776" s="22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6.5" customHeight="1" x14ac:dyDescent="0.3">
      <c r="A777" s="20"/>
      <c r="B777" s="20"/>
      <c r="C777" s="22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6.5" customHeight="1" x14ac:dyDescent="0.3">
      <c r="A778" s="20"/>
      <c r="B778" s="20"/>
      <c r="C778" s="22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6.5" customHeight="1" x14ac:dyDescent="0.3">
      <c r="A779" s="20"/>
      <c r="B779" s="20"/>
      <c r="C779" s="22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6.5" customHeight="1" x14ac:dyDescent="0.3">
      <c r="A780" s="20"/>
      <c r="B780" s="20"/>
      <c r="C780" s="22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6.5" customHeight="1" x14ac:dyDescent="0.3">
      <c r="A781" s="20"/>
      <c r="B781" s="20"/>
      <c r="C781" s="22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6.5" customHeight="1" x14ac:dyDescent="0.3">
      <c r="A782" s="20"/>
      <c r="B782" s="20"/>
      <c r="C782" s="22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6.5" customHeight="1" x14ac:dyDescent="0.3">
      <c r="A783" s="20"/>
      <c r="B783" s="20"/>
      <c r="C783" s="22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6.5" customHeight="1" x14ac:dyDescent="0.3">
      <c r="A784" s="20"/>
      <c r="B784" s="20"/>
      <c r="C784" s="22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6.5" customHeight="1" x14ac:dyDescent="0.3">
      <c r="A785" s="20"/>
      <c r="B785" s="20"/>
      <c r="C785" s="22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6.5" customHeight="1" x14ac:dyDescent="0.3">
      <c r="A786" s="20"/>
      <c r="B786" s="20"/>
      <c r="C786" s="22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6.5" customHeight="1" x14ac:dyDescent="0.3">
      <c r="A787" s="20"/>
      <c r="B787" s="20"/>
      <c r="C787" s="22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6.5" customHeight="1" x14ac:dyDescent="0.3">
      <c r="A788" s="20"/>
      <c r="B788" s="20"/>
      <c r="C788" s="22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6.5" customHeight="1" x14ac:dyDescent="0.3">
      <c r="A789" s="20"/>
      <c r="B789" s="20"/>
      <c r="C789" s="22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6.5" customHeight="1" x14ac:dyDescent="0.3">
      <c r="A790" s="20"/>
      <c r="B790" s="20"/>
      <c r="C790" s="22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6.5" customHeight="1" x14ac:dyDescent="0.3">
      <c r="A791" s="20"/>
      <c r="B791" s="20"/>
      <c r="C791" s="22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6.5" customHeight="1" x14ac:dyDescent="0.3">
      <c r="A792" s="20"/>
      <c r="B792" s="20"/>
      <c r="C792" s="22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6.5" customHeight="1" x14ac:dyDescent="0.3">
      <c r="A793" s="20"/>
      <c r="B793" s="20"/>
      <c r="C793" s="22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6.5" customHeight="1" x14ac:dyDescent="0.3">
      <c r="A794" s="20"/>
      <c r="B794" s="20"/>
      <c r="C794" s="22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6.5" customHeight="1" x14ac:dyDescent="0.3">
      <c r="A795" s="20"/>
      <c r="B795" s="20"/>
      <c r="C795" s="22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6.5" customHeight="1" x14ac:dyDescent="0.3">
      <c r="A796" s="20"/>
      <c r="B796" s="20"/>
      <c r="C796" s="22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6.5" customHeight="1" x14ac:dyDescent="0.3">
      <c r="A797" s="20"/>
      <c r="B797" s="20"/>
      <c r="C797" s="22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6.5" customHeight="1" x14ac:dyDescent="0.3">
      <c r="A798" s="20"/>
      <c r="B798" s="20"/>
      <c r="C798" s="22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6.5" customHeight="1" x14ac:dyDescent="0.3">
      <c r="A799" s="20"/>
      <c r="B799" s="20"/>
      <c r="C799" s="22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6.5" customHeight="1" x14ac:dyDescent="0.3">
      <c r="A800" s="20"/>
      <c r="B800" s="20"/>
      <c r="C800" s="22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6.5" customHeight="1" x14ac:dyDescent="0.3">
      <c r="A801" s="20"/>
      <c r="B801" s="20"/>
      <c r="C801" s="22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6.5" customHeight="1" x14ac:dyDescent="0.3">
      <c r="A802" s="20"/>
      <c r="B802" s="20"/>
      <c r="C802" s="22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6.5" customHeight="1" x14ac:dyDescent="0.3">
      <c r="A803" s="20"/>
      <c r="B803" s="20"/>
      <c r="C803" s="22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6.5" customHeight="1" x14ac:dyDescent="0.3">
      <c r="A804" s="20"/>
      <c r="B804" s="20"/>
      <c r="C804" s="22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6.5" customHeight="1" x14ac:dyDescent="0.3">
      <c r="A805" s="20"/>
      <c r="B805" s="20"/>
      <c r="C805" s="22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6.5" customHeight="1" x14ac:dyDescent="0.3">
      <c r="A806" s="20"/>
      <c r="B806" s="20"/>
      <c r="C806" s="22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6.5" customHeight="1" x14ac:dyDescent="0.3">
      <c r="A807" s="20"/>
      <c r="B807" s="20"/>
      <c r="C807" s="22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6.5" customHeight="1" x14ac:dyDescent="0.3">
      <c r="A808" s="20"/>
      <c r="B808" s="20"/>
      <c r="C808" s="22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6.5" customHeight="1" x14ac:dyDescent="0.3">
      <c r="A809" s="20"/>
      <c r="B809" s="20"/>
      <c r="C809" s="22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6.5" customHeight="1" x14ac:dyDescent="0.3">
      <c r="A810" s="20"/>
      <c r="B810" s="20"/>
      <c r="C810" s="22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6.5" customHeight="1" x14ac:dyDescent="0.3">
      <c r="A811" s="20"/>
      <c r="B811" s="20"/>
      <c r="C811" s="22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6.5" customHeight="1" x14ac:dyDescent="0.3">
      <c r="A812" s="20"/>
      <c r="B812" s="20"/>
      <c r="C812" s="22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6.5" customHeight="1" x14ac:dyDescent="0.3">
      <c r="A813" s="20"/>
      <c r="B813" s="20"/>
      <c r="C813" s="22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6.5" customHeight="1" x14ac:dyDescent="0.3">
      <c r="A814" s="20"/>
      <c r="B814" s="20"/>
      <c r="C814" s="22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6.5" customHeight="1" x14ac:dyDescent="0.3">
      <c r="A815" s="20"/>
      <c r="B815" s="20"/>
      <c r="C815" s="22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6.5" customHeight="1" x14ac:dyDescent="0.3">
      <c r="A816" s="20"/>
      <c r="B816" s="20"/>
      <c r="C816" s="22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6.5" customHeight="1" x14ac:dyDescent="0.3">
      <c r="A817" s="20"/>
      <c r="B817" s="20"/>
      <c r="C817" s="22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6.5" customHeight="1" x14ac:dyDescent="0.3">
      <c r="A818" s="20"/>
      <c r="B818" s="20"/>
      <c r="C818" s="22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6.5" customHeight="1" x14ac:dyDescent="0.3">
      <c r="A819" s="20"/>
      <c r="B819" s="20"/>
      <c r="C819" s="22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6.5" customHeight="1" x14ac:dyDescent="0.3">
      <c r="A820" s="20"/>
      <c r="B820" s="20"/>
      <c r="C820" s="22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6.5" customHeight="1" x14ac:dyDescent="0.3">
      <c r="A821" s="20"/>
      <c r="B821" s="20"/>
      <c r="C821" s="22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6.5" customHeight="1" x14ac:dyDescent="0.3">
      <c r="A822" s="20"/>
      <c r="B822" s="20"/>
      <c r="C822" s="22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6.5" customHeight="1" x14ac:dyDescent="0.3">
      <c r="A823" s="20"/>
      <c r="B823" s="20"/>
      <c r="C823" s="22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6.5" customHeight="1" x14ac:dyDescent="0.3">
      <c r="A824" s="20"/>
      <c r="B824" s="20"/>
      <c r="C824" s="22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6.5" customHeight="1" x14ac:dyDescent="0.3">
      <c r="A825" s="20"/>
      <c r="B825" s="20"/>
      <c r="C825" s="22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6.5" customHeight="1" x14ac:dyDescent="0.3">
      <c r="A826" s="20"/>
      <c r="B826" s="20"/>
      <c r="C826" s="22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6.5" customHeight="1" x14ac:dyDescent="0.3">
      <c r="A827" s="20"/>
      <c r="B827" s="20"/>
      <c r="C827" s="22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6.5" customHeight="1" x14ac:dyDescent="0.3">
      <c r="A828" s="20"/>
      <c r="B828" s="20"/>
      <c r="C828" s="22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6.5" customHeight="1" x14ac:dyDescent="0.3">
      <c r="A829" s="20"/>
      <c r="B829" s="20"/>
      <c r="C829" s="22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6.5" customHeight="1" x14ac:dyDescent="0.3">
      <c r="A830" s="20"/>
      <c r="B830" s="20"/>
      <c r="C830" s="22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6.5" customHeight="1" x14ac:dyDescent="0.3">
      <c r="A831" s="20"/>
      <c r="B831" s="20"/>
      <c r="C831" s="22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6.5" customHeight="1" x14ac:dyDescent="0.3">
      <c r="A832" s="20"/>
      <c r="B832" s="20"/>
      <c r="C832" s="22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6.5" customHeight="1" x14ac:dyDescent="0.3">
      <c r="A833" s="20"/>
      <c r="B833" s="20"/>
      <c r="C833" s="22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6.5" customHeight="1" x14ac:dyDescent="0.3">
      <c r="A834" s="20"/>
      <c r="B834" s="20"/>
      <c r="C834" s="22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6.5" customHeight="1" x14ac:dyDescent="0.3">
      <c r="A835" s="20"/>
      <c r="B835" s="20"/>
      <c r="C835" s="22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6.5" customHeight="1" x14ac:dyDescent="0.3">
      <c r="A836" s="20"/>
      <c r="B836" s="20"/>
      <c r="C836" s="22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6.5" customHeight="1" x14ac:dyDescent="0.3">
      <c r="A837" s="20"/>
      <c r="B837" s="20"/>
      <c r="C837" s="22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6.5" customHeight="1" x14ac:dyDescent="0.3">
      <c r="A838" s="20"/>
      <c r="B838" s="20"/>
      <c r="C838" s="22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6.5" customHeight="1" x14ac:dyDescent="0.3">
      <c r="A839" s="20"/>
      <c r="B839" s="20"/>
      <c r="C839" s="22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6.5" customHeight="1" x14ac:dyDescent="0.3">
      <c r="A840" s="20"/>
      <c r="B840" s="20"/>
      <c r="C840" s="22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6.5" customHeight="1" x14ac:dyDescent="0.3">
      <c r="A841" s="20"/>
      <c r="B841" s="20"/>
      <c r="C841" s="22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6.5" customHeight="1" x14ac:dyDescent="0.3">
      <c r="A842" s="20"/>
      <c r="B842" s="20"/>
      <c r="C842" s="22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6.5" customHeight="1" x14ac:dyDescent="0.3">
      <c r="A843" s="20"/>
      <c r="B843" s="20"/>
      <c r="C843" s="22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6.5" customHeight="1" x14ac:dyDescent="0.3">
      <c r="A844" s="20"/>
      <c r="B844" s="20"/>
      <c r="C844" s="22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6.5" customHeight="1" x14ac:dyDescent="0.3">
      <c r="A845" s="20"/>
      <c r="B845" s="20"/>
      <c r="C845" s="22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6.5" customHeight="1" x14ac:dyDescent="0.3">
      <c r="A846" s="20"/>
      <c r="B846" s="20"/>
      <c r="C846" s="22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6.5" customHeight="1" x14ac:dyDescent="0.3">
      <c r="A847" s="20"/>
      <c r="B847" s="20"/>
      <c r="C847" s="22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6.5" customHeight="1" x14ac:dyDescent="0.3">
      <c r="A848" s="20"/>
      <c r="B848" s="20"/>
      <c r="C848" s="22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6.5" customHeight="1" x14ac:dyDescent="0.3">
      <c r="A849" s="20"/>
      <c r="B849" s="20"/>
      <c r="C849" s="22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6.5" customHeight="1" x14ac:dyDescent="0.3">
      <c r="A850" s="20"/>
      <c r="B850" s="20"/>
      <c r="C850" s="22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6.5" customHeight="1" x14ac:dyDescent="0.3">
      <c r="A851" s="20"/>
      <c r="B851" s="20"/>
      <c r="C851" s="22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6.5" customHeight="1" x14ac:dyDescent="0.3">
      <c r="A852" s="20"/>
      <c r="B852" s="20"/>
      <c r="C852" s="22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6.5" customHeight="1" x14ac:dyDescent="0.3">
      <c r="A853" s="20"/>
      <c r="B853" s="20"/>
      <c r="C853" s="22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6.5" customHeight="1" x14ac:dyDescent="0.3">
      <c r="A854" s="20"/>
      <c r="B854" s="20"/>
      <c r="C854" s="22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6.5" customHeight="1" x14ac:dyDescent="0.3">
      <c r="A855" s="20"/>
      <c r="B855" s="20"/>
      <c r="C855" s="22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6.5" customHeight="1" x14ac:dyDescent="0.3">
      <c r="A856" s="20"/>
      <c r="B856" s="20"/>
      <c r="C856" s="22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6.5" customHeight="1" x14ac:dyDescent="0.3">
      <c r="A857" s="20"/>
      <c r="B857" s="20"/>
      <c r="C857" s="22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6.5" customHeight="1" x14ac:dyDescent="0.3">
      <c r="A858" s="20"/>
      <c r="B858" s="20"/>
      <c r="C858" s="22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6.5" customHeight="1" x14ac:dyDescent="0.3">
      <c r="A859" s="20"/>
      <c r="B859" s="20"/>
      <c r="C859" s="22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6.5" customHeight="1" x14ac:dyDescent="0.3">
      <c r="A860" s="20"/>
      <c r="B860" s="20"/>
      <c r="C860" s="22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6.5" customHeight="1" x14ac:dyDescent="0.3">
      <c r="A861" s="20"/>
      <c r="B861" s="20"/>
      <c r="C861" s="22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6.5" customHeight="1" x14ac:dyDescent="0.3">
      <c r="A862" s="20"/>
      <c r="B862" s="20"/>
      <c r="C862" s="22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6.5" customHeight="1" x14ac:dyDescent="0.3">
      <c r="A863" s="20"/>
      <c r="B863" s="20"/>
      <c r="C863" s="22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6.5" customHeight="1" x14ac:dyDescent="0.3">
      <c r="A864" s="20"/>
      <c r="B864" s="20"/>
      <c r="C864" s="22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6.5" customHeight="1" x14ac:dyDescent="0.3">
      <c r="A865" s="20"/>
      <c r="B865" s="20"/>
      <c r="C865" s="22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6.5" customHeight="1" x14ac:dyDescent="0.3">
      <c r="A866" s="20"/>
      <c r="B866" s="20"/>
      <c r="C866" s="22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6.5" customHeight="1" x14ac:dyDescent="0.3">
      <c r="A867" s="20"/>
      <c r="B867" s="20"/>
      <c r="C867" s="22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6.5" customHeight="1" x14ac:dyDescent="0.3">
      <c r="A868" s="20"/>
      <c r="B868" s="20"/>
      <c r="C868" s="22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6.5" customHeight="1" x14ac:dyDescent="0.3">
      <c r="A869" s="20"/>
      <c r="B869" s="20"/>
      <c r="C869" s="22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6.5" customHeight="1" x14ac:dyDescent="0.3">
      <c r="A870" s="20"/>
      <c r="B870" s="20"/>
      <c r="C870" s="22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6.5" customHeight="1" x14ac:dyDescent="0.3">
      <c r="A871" s="20"/>
      <c r="B871" s="20"/>
      <c r="C871" s="22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6.5" customHeight="1" x14ac:dyDescent="0.3">
      <c r="A872" s="20"/>
      <c r="B872" s="20"/>
      <c r="C872" s="22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6.5" customHeight="1" x14ac:dyDescent="0.3">
      <c r="A873" s="20"/>
      <c r="B873" s="20"/>
      <c r="C873" s="22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6.5" customHeight="1" x14ac:dyDescent="0.3">
      <c r="A874" s="20"/>
      <c r="B874" s="20"/>
      <c r="C874" s="22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6.5" customHeight="1" x14ac:dyDescent="0.3">
      <c r="A875" s="20"/>
      <c r="B875" s="20"/>
      <c r="C875" s="22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6.5" customHeight="1" x14ac:dyDescent="0.3">
      <c r="A876" s="20"/>
      <c r="B876" s="20"/>
      <c r="C876" s="22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6.5" customHeight="1" x14ac:dyDescent="0.3">
      <c r="A877" s="20"/>
      <c r="B877" s="20"/>
      <c r="C877" s="22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6.5" customHeight="1" x14ac:dyDescent="0.3">
      <c r="A878" s="20"/>
      <c r="B878" s="20"/>
      <c r="C878" s="22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6.5" customHeight="1" x14ac:dyDescent="0.3">
      <c r="A879" s="20"/>
      <c r="B879" s="20"/>
      <c r="C879" s="22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6.5" customHeight="1" x14ac:dyDescent="0.3">
      <c r="A880" s="20"/>
      <c r="B880" s="20"/>
      <c r="C880" s="22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6.5" customHeight="1" x14ac:dyDescent="0.3">
      <c r="A881" s="20"/>
      <c r="B881" s="20"/>
      <c r="C881" s="22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6.5" customHeight="1" x14ac:dyDescent="0.3">
      <c r="A882" s="20"/>
      <c r="B882" s="20"/>
      <c r="C882" s="22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6.5" customHeight="1" x14ac:dyDescent="0.3">
      <c r="A883" s="20"/>
      <c r="B883" s="20"/>
      <c r="C883" s="22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6.5" customHeight="1" x14ac:dyDescent="0.3">
      <c r="A884" s="20"/>
      <c r="B884" s="20"/>
      <c r="C884" s="22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6.5" customHeight="1" x14ac:dyDescent="0.3">
      <c r="A885" s="20"/>
      <c r="B885" s="20"/>
      <c r="C885" s="22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6.5" customHeight="1" x14ac:dyDescent="0.3">
      <c r="A886" s="20"/>
      <c r="B886" s="20"/>
      <c r="C886" s="22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6.5" customHeight="1" x14ac:dyDescent="0.3">
      <c r="A887" s="20"/>
      <c r="B887" s="20"/>
      <c r="C887" s="22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6.5" customHeight="1" x14ac:dyDescent="0.3">
      <c r="A888" s="20"/>
      <c r="B888" s="20"/>
      <c r="C888" s="22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6.5" customHeight="1" x14ac:dyDescent="0.3">
      <c r="A889" s="20"/>
      <c r="B889" s="20"/>
      <c r="C889" s="22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6.5" customHeight="1" x14ac:dyDescent="0.3">
      <c r="A890" s="20"/>
      <c r="B890" s="20"/>
      <c r="C890" s="22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6.5" customHeight="1" x14ac:dyDescent="0.3">
      <c r="A891" s="20"/>
      <c r="B891" s="20"/>
      <c r="C891" s="22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6.5" customHeight="1" x14ac:dyDescent="0.3">
      <c r="A892" s="20"/>
      <c r="B892" s="20"/>
      <c r="C892" s="22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6.5" customHeight="1" x14ac:dyDescent="0.3">
      <c r="A893" s="20"/>
      <c r="B893" s="20"/>
      <c r="C893" s="22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6.5" customHeight="1" x14ac:dyDescent="0.3">
      <c r="A894" s="20"/>
      <c r="B894" s="20"/>
      <c r="C894" s="22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6.5" customHeight="1" x14ac:dyDescent="0.3">
      <c r="A895" s="20"/>
      <c r="B895" s="20"/>
      <c r="C895" s="22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6.5" customHeight="1" x14ac:dyDescent="0.3">
      <c r="A896" s="20"/>
      <c r="B896" s="20"/>
      <c r="C896" s="22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6.5" customHeight="1" x14ac:dyDescent="0.3">
      <c r="A897" s="20"/>
      <c r="B897" s="20"/>
      <c r="C897" s="22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6.5" customHeight="1" x14ac:dyDescent="0.3">
      <c r="A898" s="20"/>
      <c r="B898" s="20"/>
      <c r="C898" s="22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6.5" customHeight="1" x14ac:dyDescent="0.3">
      <c r="A899" s="20"/>
      <c r="B899" s="20"/>
      <c r="C899" s="22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6.5" customHeight="1" x14ac:dyDescent="0.3">
      <c r="A900" s="20"/>
      <c r="B900" s="20"/>
      <c r="C900" s="22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6.5" customHeight="1" x14ac:dyDescent="0.3">
      <c r="A901" s="20"/>
      <c r="B901" s="20"/>
      <c r="C901" s="22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6.5" customHeight="1" x14ac:dyDescent="0.3">
      <c r="A902" s="20"/>
      <c r="B902" s="20"/>
      <c r="C902" s="22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6.5" customHeight="1" x14ac:dyDescent="0.3">
      <c r="A903" s="20"/>
      <c r="B903" s="20"/>
      <c r="C903" s="22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6.5" customHeight="1" x14ac:dyDescent="0.3">
      <c r="A904" s="20"/>
      <c r="B904" s="20"/>
      <c r="C904" s="22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6.5" customHeight="1" x14ac:dyDescent="0.3">
      <c r="A905" s="20"/>
      <c r="B905" s="20"/>
      <c r="C905" s="22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6.5" customHeight="1" x14ac:dyDescent="0.3">
      <c r="A906" s="20"/>
      <c r="B906" s="20"/>
      <c r="C906" s="22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6.5" customHeight="1" x14ac:dyDescent="0.3">
      <c r="A907" s="20"/>
      <c r="B907" s="20"/>
      <c r="C907" s="22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6.5" customHeight="1" x14ac:dyDescent="0.3">
      <c r="A908" s="20"/>
      <c r="B908" s="20"/>
      <c r="C908" s="22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6.5" customHeight="1" x14ac:dyDescent="0.3">
      <c r="A909" s="20"/>
      <c r="B909" s="20"/>
      <c r="C909" s="22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6.5" customHeight="1" x14ac:dyDescent="0.3">
      <c r="A910" s="20"/>
      <c r="B910" s="20"/>
      <c r="C910" s="22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6.5" customHeight="1" x14ac:dyDescent="0.3">
      <c r="A911" s="20"/>
      <c r="B911" s="20"/>
      <c r="C911" s="22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6.5" customHeight="1" x14ac:dyDescent="0.3">
      <c r="A912" s="20"/>
      <c r="B912" s="20"/>
      <c r="C912" s="22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6.5" customHeight="1" x14ac:dyDescent="0.3">
      <c r="A913" s="20"/>
      <c r="B913" s="20"/>
      <c r="C913" s="22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6.5" customHeight="1" x14ac:dyDescent="0.3">
      <c r="A914" s="20"/>
      <c r="B914" s="20"/>
      <c r="C914" s="22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6.5" customHeight="1" x14ac:dyDescent="0.3">
      <c r="A915" s="20"/>
      <c r="B915" s="20"/>
      <c r="C915" s="22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6.5" customHeight="1" x14ac:dyDescent="0.3">
      <c r="A916" s="20"/>
      <c r="B916" s="20"/>
      <c r="C916" s="22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6.5" customHeight="1" x14ac:dyDescent="0.3">
      <c r="A917" s="20"/>
      <c r="B917" s="20"/>
      <c r="C917" s="22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6.5" customHeight="1" x14ac:dyDescent="0.3">
      <c r="A918" s="20"/>
      <c r="B918" s="20"/>
      <c r="C918" s="22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6.5" customHeight="1" x14ac:dyDescent="0.3">
      <c r="A919" s="20"/>
      <c r="B919" s="20"/>
      <c r="C919" s="22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6.5" customHeight="1" x14ac:dyDescent="0.3">
      <c r="A920" s="20"/>
      <c r="B920" s="20"/>
      <c r="C920" s="22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6.5" customHeight="1" x14ac:dyDescent="0.3">
      <c r="A921" s="20"/>
      <c r="B921" s="20"/>
      <c r="C921" s="22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6.5" customHeight="1" x14ac:dyDescent="0.3">
      <c r="A922" s="20"/>
      <c r="B922" s="20"/>
      <c r="C922" s="22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6.5" customHeight="1" x14ac:dyDescent="0.3">
      <c r="A923" s="20"/>
      <c r="B923" s="20"/>
      <c r="C923" s="22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6.5" customHeight="1" x14ac:dyDescent="0.3">
      <c r="A924" s="20"/>
      <c r="B924" s="20"/>
      <c r="C924" s="22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6.5" customHeight="1" x14ac:dyDescent="0.3">
      <c r="A925" s="20"/>
      <c r="B925" s="20"/>
      <c r="C925" s="22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6.5" customHeight="1" x14ac:dyDescent="0.3">
      <c r="A926" s="20"/>
      <c r="B926" s="20"/>
      <c r="C926" s="22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6.5" customHeight="1" x14ac:dyDescent="0.3">
      <c r="A927" s="20"/>
      <c r="B927" s="20"/>
      <c r="C927" s="22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6.5" customHeight="1" x14ac:dyDescent="0.3">
      <c r="A928" s="20"/>
      <c r="B928" s="20"/>
      <c r="C928" s="22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6.5" customHeight="1" x14ac:dyDescent="0.3">
      <c r="A929" s="20"/>
      <c r="B929" s="20"/>
      <c r="C929" s="22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6.5" customHeight="1" x14ac:dyDescent="0.3">
      <c r="A930" s="20"/>
      <c r="B930" s="20"/>
      <c r="C930" s="22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6.5" customHeight="1" x14ac:dyDescent="0.3">
      <c r="A931" s="20"/>
      <c r="B931" s="20"/>
      <c r="C931" s="22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6.5" customHeight="1" x14ac:dyDescent="0.3">
      <c r="A932" s="20"/>
      <c r="B932" s="20"/>
      <c r="C932" s="22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6.5" customHeight="1" x14ac:dyDescent="0.3">
      <c r="A933" s="20"/>
      <c r="B933" s="20"/>
      <c r="C933" s="22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6.5" customHeight="1" x14ac:dyDescent="0.3">
      <c r="A934" s="20"/>
      <c r="B934" s="20"/>
      <c r="C934" s="22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6.5" customHeight="1" x14ac:dyDescent="0.3">
      <c r="A935" s="20"/>
      <c r="B935" s="20"/>
      <c r="C935" s="22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6.5" customHeight="1" x14ac:dyDescent="0.3">
      <c r="A936" s="20"/>
      <c r="B936" s="20"/>
      <c r="C936" s="22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6.5" customHeight="1" x14ac:dyDescent="0.3">
      <c r="A937" s="20"/>
      <c r="B937" s="20"/>
      <c r="C937" s="22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6.5" customHeight="1" x14ac:dyDescent="0.3">
      <c r="A938" s="20"/>
      <c r="B938" s="20"/>
      <c r="C938" s="22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6.5" customHeight="1" x14ac:dyDescent="0.3">
      <c r="A939" s="20"/>
      <c r="B939" s="20"/>
      <c r="C939" s="22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6.5" customHeight="1" x14ac:dyDescent="0.3">
      <c r="A940" s="20"/>
      <c r="B940" s="20"/>
      <c r="C940" s="22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6.5" customHeight="1" x14ac:dyDescent="0.3">
      <c r="A941" s="20"/>
      <c r="B941" s="20"/>
      <c r="C941" s="22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6.5" customHeight="1" x14ac:dyDescent="0.3">
      <c r="A942" s="20"/>
      <c r="B942" s="20"/>
      <c r="C942" s="22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6.5" customHeight="1" x14ac:dyDescent="0.3">
      <c r="A943" s="20"/>
      <c r="B943" s="20"/>
      <c r="C943" s="22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6.5" customHeight="1" x14ac:dyDescent="0.3">
      <c r="A944" s="20"/>
      <c r="B944" s="20"/>
      <c r="C944" s="22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6.5" customHeight="1" x14ac:dyDescent="0.3">
      <c r="A945" s="20"/>
      <c r="B945" s="20"/>
      <c r="C945" s="22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6.5" customHeight="1" x14ac:dyDescent="0.3">
      <c r="A946" s="20"/>
      <c r="B946" s="20"/>
      <c r="C946" s="22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6.5" customHeight="1" x14ac:dyDescent="0.3">
      <c r="A947" s="20"/>
      <c r="B947" s="20"/>
      <c r="C947" s="22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6.5" customHeight="1" x14ac:dyDescent="0.3">
      <c r="A948" s="20"/>
      <c r="B948" s="20"/>
      <c r="C948" s="22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6.5" customHeight="1" x14ac:dyDescent="0.3">
      <c r="A949" s="20"/>
      <c r="B949" s="20"/>
      <c r="C949" s="22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6.5" customHeight="1" x14ac:dyDescent="0.3">
      <c r="A950" s="20"/>
      <c r="B950" s="20"/>
      <c r="C950" s="22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6.5" customHeight="1" x14ac:dyDescent="0.3">
      <c r="A951" s="20"/>
      <c r="B951" s="20"/>
      <c r="C951" s="22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6.5" customHeight="1" x14ac:dyDescent="0.3">
      <c r="A952" s="20"/>
      <c r="B952" s="20"/>
      <c r="C952" s="22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6.5" customHeight="1" x14ac:dyDescent="0.3">
      <c r="A953" s="20"/>
      <c r="B953" s="20"/>
      <c r="C953" s="22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6.5" customHeight="1" x14ac:dyDescent="0.3">
      <c r="A954" s="20"/>
      <c r="B954" s="20"/>
      <c r="C954" s="22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6.5" customHeight="1" x14ac:dyDescent="0.3">
      <c r="A955" s="20"/>
      <c r="B955" s="20"/>
      <c r="C955" s="22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6.5" customHeight="1" x14ac:dyDescent="0.3">
      <c r="A956" s="20"/>
      <c r="B956" s="20"/>
      <c r="C956" s="22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6.5" customHeight="1" x14ac:dyDescent="0.3">
      <c r="A957" s="20"/>
      <c r="B957" s="20"/>
      <c r="C957" s="22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6.5" customHeight="1" x14ac:dyDescent="0.3">
      <c r="A958" s="20"/>
      <c r="B958" s="20"/>
      <c r="C958" s="22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6.5" customHeight="1" x14ac:dyDescent="0.3">
      <c r="A959" s="20"/>
      <c r="B959" s="20"/>
      <c r="C959" s="22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6.5" customHeight="1" x14ac:dyDescent="0.3">
      <c r="A960" s="20"/>
      <c r="B960" s="20"/>
      <c r="C960" s="22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6.5" customHeight="1" x14ac:dyDescent="0.3">
      <c r="A961" s="20"/>
      <c r="B961" s="20"/>
      <c r="C961" s="22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6.5" customHeight="1" x14ac:dyDescent="0.3">
      <c r="A962" s="20"/>
      <c r="B962" s="20"/>
      <c r="C962" s="22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6.5" customHeight="1" x14ac:dyDescent="0.3">
      <c r="A963" s="20"/>
      <c r="B963" s="20"/>
      <c r="C963" s="22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6.5" customHeight="1" x14ac:dyDescent="0.3">
      <c r="A964" s="20"/>
      <c r="B964" s="20"/>
      <c r="C964" s="22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6.5" customHeight="1" x14ac:dyDescent="0.3">
      <c r="A965" s="20"/>
      <c r="B965" s="20"/>
      <c r="C965" s="22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6.5" customHeight="1" x14ac:dyDescent="0.3">
      <c r="A966" s="20"/>
      <c r="B966" s="20"/>
      <c r="C966" s="22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6.5" customHeight="1" x14ac:dyDescent="0.3">
      <c r="A967" s="20"/>
      <c r="B967" s="20"/>
      <c r="C967" s="22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6.5" customHeight="1" x14ac:dyDescent="0.3">
      <c r="A968" s="20"/>
      <c r="B968" s="20"/>
      <c r="C968" s="22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6.5" customHeight="1" x14ac:dyDescent="0.3">
      <c r="A969" s="20"/>
      <c r="B969" s="20"/>
      <c r="C969" s="22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6.5" customHeight="1" x14ac:dyDescent="0.3">
      <c r="A970" s="20"/>
      <c r="B970" s="20"/>
      <c r="C970" s="22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6.5" customHeight="1" x14ac:dyDescent="0.3">
      <c r="A971" s="20"/>
      <c r="B971" s="20"/>
      <c r="C971" s="22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6.5" customHeight="1" x14ac:dyDescent="0.3">
      <c r="A972" s="20"/>
      <c r="B972" s="20"/>
      <c r="C972" s="22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6.5" customHeight="1" x14ac:dyDescent="0.3">
      <c r="A973" s="20"/>
      <c r="B973" s="20"/>
      <c r="C973" s="22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6.5" customHeight="1" x14ac:dyDescent="0.3">
      <c r="A974" s="20"/>
      <c r="B974" s="20"/>
      <c r="C974" s="22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6.5" customHeight="1" x14ac:dyDescent="0.3">
      <c r="A975" s="20"/>
      <c r="B975" s="20"/>
      <c r="C975" s="22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6.5" customHeight="1" x14ac:dyDescent="0.3">
      <c r="A976" s="20"/>
      <c r="B976" s="20"/>
      <c r="C976" s="22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6.5" customHeight="1" x14ac:dyDescent="0.3">
      <c r="A977" s="20"/>
      <c r="B977" s="20"/>
      <c r="C977" s="22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6.5" customHeight="1" x14ac:dyDescent="0.3">
      <c r="A978" s="20"/>
      <c r="B978" s="20"/>
      <c r="C978" s="22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6.5" customHeight="1" x14ac:dyDescent="0.3">
      <c r="A979" s="20"/>
      <c r="B979" s="20"/>
      <c r="C979" s="22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6.5" customHeight="1" x14ac:dyDescent="0.3">
      <c r="A980" s="20"/>
      <c r="B980" s="20"/>
      <c r="C980" s="22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  <row r="981" spans="1:24" ht="16.5" customHeight="1" x14ac:dyDescent="0.3">
      <c r="A981" s="20"/>
      <c r="B981" s="20"/>
      <c r="C981" s="22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</row>
    <row r="982" spans="1:24" ht="16.5" customHeight="1" x14ac:dyDescent="0.3">
      <c r="A982" s="20"/>
      <c r="B982" s="20"/>
      <c r="C982" s="22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</row>
    <row r="983" spans="1:24" ht="16.5" customHeight="1" x14ac:dyDescent="0.3">
      <c r="A983" s="20"/>
      <c r="B983" s="20"/>
      <c r="C983" s="22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</row>
    <row r="984" spans="1:24" ht="16.5" customHeight="1" x14ac:dyDescent="0.3">
      <c r="A984" s="20"/>
      <c r="B984" s="20"/>
      <c r="C984" s="22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</row>
    <row r="985" spans="1:24" ht="16.5" customHeight="1" x14ac:dyDescent="0.3">
      <c r="A985" s="20"/>
      <c r="B985" s="20"/>
      <c r="C985" s="22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</row>
    <row r="986" spans="1:24" ht="16.5" customHeight="1" x14ac:dyDescent="0.3">
      <c r="A986" s="20"/>
      <c r="B986" s="20"/>
      <c r="C986" s="22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</row>
    <row r="987" spans="1:24" ht="16.5" customHeight="1" x14ac:dyDescent="0.3">
      <c r="A987" s="20"/>
      <c r="B987" s="20"/>
      <c r="C987" s="22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</row>
    <row r="988" spans="1:24" ht="16.5" customHeight="1" x14ac:dyDescent="0.3">
      <c r="A988" s="20"/>
      <c r="B988" s="20"/>
      <c r="C988" s="22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</row>
    <row r="989" spans="1:24" ht="16.5" customHeight="1" x14ac:dyDescent="0.3">
      <c r="A989" s="20"/>
      <c r="B989" s="20"/>
      <c r="C989" s="22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</row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</sheetData>
  <sheetProtection algorithmName="SHA-512" hashValue="nKBaJVhjTUgejT75MnfPeCBHHf08hqpQu4Hc01tQpRU+PcOr5SkkDxJTYgSOxNTB3YisAhfvsr/b56xmH9OMtQ==" saltValue="dDqk5P5OAvMFK7PMFl4amg==" spinCount="100000" sheet="1" selectLockedCells="1"/>
  <mergeCells count="19">
    <mergeCell ref="E3:G3"/>
    <mergeCell ref="A10:A11"/>
    <mergeCell ref="B10:B11"/>
    <mergeCell ref="C10:C11"/>
    <mergeCell ref="D10:D11"/>
    <mergeCell ref="E10:G10"/>
    <mergeCell ref="A1:D1"/>
    <mergeCell ref="A13:C13"/>
    <mergeCell ref="A6:C6"/>
    <mergeCell ref="E2:G2"/>
    <mergeCell ref="A2:D2"/>
    <mergeCell ref="A7:A8"/>
    <mergeCell ref="B7:B8"/>
    <mergeCell ref="C7:C8"/>
    <mergeCell ref="D7:D8"/>
    <mergeCell ref="E7:G7"/>
    <mergeCell ref="A3:A4"/>
    <mergeCell ref="B3:C3"/>
    <mergeCell ref="D3:D4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0"/>
  <sheetViews>
    <sheetView workbookViewId="0">
      <selection activeCell="D5" sqref="D5"/>
    </sheetView>
  </sheetViews>
  <sheetFormatPr defaultColWidth="13.6640625" defaultRowHeight="16.2" x14ac:dyDescent="0.3"/>
  <cols>
    <col min="1" max="1" width="15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6" width="12.77734375" style="19" customWidth="1"/>
    <col min="7" max="11" width="8.44140625" style="19" customWidth="1"/>
    <col min="12" max="23" width="8.33203125" style="19" customWidth="1"/>
    <col min="24" max="16384" width="13.6640625" style="19"/>
  </cols>
  <sheetData>
    <row r="1" spans="1:25" ht="30" customHeight="1" thickTop="1" x14ac:dyDescent="0.3">
      <c r="A1" s="378" t="str">
        <f>IFERROR('不用印-基本資料'!B3,"")</f>
        <v>OOO社區發展協會</v>
      </c>
      <c r="B1" s="379"/>
      <c r="C1" s="379"/>
      <c r="D1" s="379"/>
      <c r="E1" s="227" t="str">
        <f>'不用印-基本資料'!AE7</f>
        <v>(10C)</v>
      </c>
      <c r="F1" s="226" t="str">
        <f>'不用印-基本資料'!AF7</f>
        <v>(37人)</v>
      </c>
      <c r="G1" s="23"/>
    </row>
    <row r="2" spans="1:25" ht="25.2" customHeight="1" thickBot="1" x14ac:dyDescent="0.35">
      <c r="A2" s="375" t="str">
        <f>'不用印-經費分攤'!P4</f>
        <v>第一季(1~3月)</v>
      </c>
      <c r="B2" s="376"/>
      <c r="C2" s="376"/>
      <c r="D2" s="373" t="s">
        <v>133</v>
      </c>
      <c r="E2" s="373"/>
      <c r="F2" s="374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5" ht="19.95" customHeight="1" thickTop="1" thickBot="1" x14ac:dyDescent="0.35">
      <c r="A3" s="377" t="s">
        <v>54</v>
      </c>
      <c r="B3" s="377" t="s">
        <v>57</v>
      </c>
      <c r="C3" s="367" t="s">
        <v>40</v>
      </c>
      <c r="D3" s="367" t="s">
        <v>55</v>
      </c>
      <c r="E3" s="367" t="s">
        <v>56</v>
      </c>
      <c r="F3" s="368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9.95" customHeight="1" thickTop="1" thickBot="1" x14ac:dyDescent="0.35">
      <c r="A4" s="368"/>
      <c r="B4" s="368"/>
      <c r="C4" s="368"/>
      <c r="D4" s="368"/>
      <c r="E4" s="163" t="s">
        <v>58</v>
      </c>
      <c r="F4" s="163" t="s">
        <v>60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5" ht="49.95" customHeight="1" thickTop="1" thickBot="1" x14ac:dyDescent="0.35">
      <c r="A5" s="197" t="s">
        <v>31</v>
      </c>
      <c r="B5" s="198" t="s">
        <v>61</v>
      </c>
      <c r="C5" s="196">
        <f>'不用印-基本資料'!O5</f>
        <v>592623</v>
      </c>
      <c r="D5" s="196">
        <f>'不用印-經費分攤'!B10</f>
        <v>0</v>
      </c>
      <c r="E5" s="196">
        <f>'不用印-經費分攤'!C10</f>
        <v>0</v>
      </c>
      <c r="F5" s="196">
        <f>'不用印-經費分攤'!E10</f>
        <v>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 ht="19.95" customHeight="1" thickTop="1" thickBot="1" x14ac:dyDescent="0.35">
      <c r="A6" s="377" t="s">
        <v>54</v>
      </c>
      <c r="B6" s="377" t="s">
        <v>57</v>
      </c>
      <c r="C6" s="367" t="s">
        <v>40</v>
      </c>
      <c r="D6" s="367" t="s">
        <v>55</v>
      </c>
      <c r="E6" s="367" t="s">
        <v>56</v>
      </c>
      <c r="F6" s="368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5" ht="19.95" customHeight="1" thickTop="1" thickBot="1" x14ac:dyDescent="0.35">
      <c r="A7" s="368"/>
      <c r="B7" s="368"/>
      <c r="C7" s="368"/>
      <c r="D7" s="368"/>
      <c r="E7" s="163" t="s">
        <v>58</v>
      </c>
      <c r="F7" s="163" t="s">
        <v>60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5" ht="49.95" customHeight="1" thickTop="1" thickBot="1" x14ac:dyDescent="0.35">
      <c r="A8" s="197" t="s">
        <v>222</v>
      </c>
      <c r="B8" s="198" t="s">
        <v>61</v>
      </c>
      <c r="C8" s="196">
        <f>'不用印-基本資料'!P5</f>
        <v>72000</v>
      </c>
      <c r="D8" s="196">
        <f>'不用印-經費分攤'!B11</f>
        <v>0</v>
      </c>
      <c r="E8" s="196">
        <f>'不用印-經費分攤'!C11</f>
        <v>0</v>
      </c>
      <c r="F8" s="196">
        <f>'不用印-經費分攤'!E11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5" ht="40.200000000000003" customHeight="1" thickTop="1" thickBot="1" x14ac:dyDescent="0.35">
      <c r="A9" s="371" t="s">
        <v>132</v>
      </c>
      <c r="B9" s="371"/>
      <c r="C9" s="371"/>
      <c r="D9" s="200">
        <f>D5+D8</f>
        <v>0</v>
      </c>
      <c r="E9" s="200">
        <f t="shared" ref="E9:F9" si="0">E5+E8</f>
        <v>0</v>
      </c>
      <c r="F9" s="200">
        <f t="shared" si="0"/>
        <v>0</v>
      </c>
      <c r="G9" s="194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 ht="16.5" customHeight="1" thickTop="1" x14ac:dyDescent="0.3">
      <c r="A10" s="20"/>
      <c r="B10" s="20"/>
      <c r="C10" s="22"/>
      <c r="D10" s="22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5" ht="16.5" customHeight="1" x14ac:dyDescent="0.3">
      <c r="A11" s="20"/>
      <c r="B11" s="20"/>
      <c r="C11" s="22"/>
      <c r="E11" s="22"/>
      <c r="F11" s="22"/>
      <c r="H11" s="2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6.5" customHeight="1" x14ac:dyDescent="0.3">
      <c r="A12" s="20"/>
      <c r="B12" s="20"/>
      <c r="C12" s="22"/>
      <c r="D12" s="22"/>
      <c r="E12" s="22"/>
      <c r="F12" s="2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 ht="16.5" customHeight="1" x14ac:dyDescent="0.3">
      <c r="A13" s="20"/>
      <c r="B13" s="20"/>
      <c r="C13" s="22"/>
      <c r="D13" s="22"/>
      <c r="E13" s="22"/>
      <c r="F13" s="2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 ht="17.25" customHeight="1" x14ac:dyDescent="0.3">
      <c r="A14" s="20"/>
      <c r="B14" s="20"/>
      <c r="C14" s="22"/>
      <c r="D14" s="22"/>
      <c r="E14" s="22"/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5" ht="16.5" customHeight="1" x14ac:dyDescent="0.3">
      <c r="A15" s="20"/>
      <c r="B15" s="2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5" ht="16.5" customHeight="1" x14ac:dyDescent="0.3">
      <c r="A16" s="20"/>
      <c r="B16" s="20"/>
      <c r="C16" s="22"/>
      <c r="D16" s="22"/>
      <c r="E16" s="22"/>
      <c r="F16" s="2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6.5" customHeight="1" x14ac:dyDescent="0.3">
      <c r="A17" s="20"/>
      <c r="B17" s="20"/>
      <c r="C17" s="22"/>
      <c r="D17" s="22"/>
      <c r="E17" s="22"/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6.5" customHeight="1" x14ac:dyDescent="0.3">
      <c r="A18" s="20"/>
      <c r="B18" s="20"/>
      <c r="C18" s="22"/>
      <c r="D18" s="22"/>
      <c r="E18" s="22"/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6.5" customHeight="1" x14ac:dyDescent="0.3">
      <c r="A19" s="20"/>
      <c r="B19" s="20"/>
      <c r="C19" s="22"/>
      <c r="D19" s="22"/>
      <c r="E19" s="22"/>
      <c r="F19" s="2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6.5" customHeight="1" x14ac:dyDescent="0.3">
      <c r="A20" s="20"/>
      <c r="B20" s="20"/>
      <c r="C20" s="22"/>
      <c r="D20" s="22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7.25" customHeight="1" x14ac:dyDescent="0.3">
      <c r="A21" s="20"/>
      <c r="B21" s="20"/>
      <c r="C21" s="22"/>
      <c r="D21" s="22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6.5" customHeight="1" x14ac:dyDescent="0.3">
      <c r="A22" s="20"/>
      <c r="B22" s="20"/>
      <c r="C22" s="22"/>
      <c r="D22" s="22"/>
      <c r="E22" s="22"/>
      <c r="F22" s="2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6.5" customHeight="1" x14ac:dyDescent="0.3">
      <c r="A23" s="20"/>
      <c r="B23" s="20"/>
      <c r="C23" s="22"/>
      <c r="D23" s="22"/>
      <c r="E23" s="22"/>
      <c r="F23" s="2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6.5" customHeight="1" x14ac:dyDescent="0.3">
      <c r="A24" s="20"/>
      <c r="B24" s="20"/>
      <c r="C24" s="22"/>
      <c r="D24" s="22"/>
      <c r="E24" s="22"/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6.5" customHeight="1" x14ac:dyDescent="0.3">
      <c r="A25" s="20"/>
      <c r="B25" s="20"/>
      <c r="C25" s="22"/>
      <c r="D25" s="22"/>
      <c r="E25" s="22"/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6.5" customHeight="1" x14ac:dyDescent="0.3">
      <c r="A26" s="20"/>
      <c r="B26" s="20"/>
      <c r="C26" s="22"/>
      <c r="D26" s="22"/>
      <c r="E26" s="22"/>
      <c r="F26" s="2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6.5" customHeight="1" x14ac:dyDescent="0.3">
      <c r="A27" s="20"/>
      <c r="B27" s="20"/>
      <c r="C27" s="22"/>
      <c r="D27" s="22"/>
      <c r="E27" s="22"/>
      <c r="F27" s="2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6.5" customHeight="1" x14ac:dyDescent="0.3">
      <c r="A28" s="20"/>
      <c r="B28" s="20"/>
      <c r="C28" s="22"/>
      <c r="D28" s="22"/>
      <c r="E28" s="22"/>
      <c r="F28" s="2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7.25" customHeight="1" x14ac:dyDescent="0.3">
      <c r="A29" s="20"/>
      <c r="B29" s="20"/>
      <c r="C29" s="22"/>
      <c r="D29" s="22"/>
      <c r="E29" s="22"/>
      <c r="F29" s="2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6.5" customHeight="1" x14ac:dyDescent="0.3">
      <c r="A30" s="20"/>
      <c r="B30" s="20"/>
      <c r="C30" s="22"/>
      <c r="D30" s="22"/>
      <c r="E30" s="22"/>
      <c r="F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6.5" customHeight="1" x14ac:dyDescent="0.3">
      <c r="A31" s="20"/>
      <c r="B31" s="20"/>
      <c r="C31" s="22"/>
      <c r="D31" s="22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6.5" customHeight="1" x14ac:dyDescent="0.3">
      <c r="A32" s="20"/>
      <c r="B32" s="20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6.5" customHeight="1" x14ac:dyDescent="0.3">
      <c r="A33" s="20"/>
      <c r="B33" s="20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6.5" customHeight="1" x14ac:dyDescent="0.3">
      <c r="A34" s="20"/>
      <c r="B34" s="20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6.5" customHeight="1" x14ac:dyDescent="0.3">
      <c r="A35" s="20"/>
      <c r="B35" s="20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6.5" customHeight="1" x14ac:dyDescent="0.3">
      <c r="A36" s="20"/>
      <c r="B36" s="20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6.5" customHeight="1" x14ac:dyDescent="0.3">
      <c r="A37" s="20"/>
      <c r="B37" s="20"/>
      <c r="C37" s="22"/>
      <c r="D37" s="22"/>
      <c r="E37" s="22"/>
      <c r="F37" s="2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6.5" customHeight="1" x14ac:dyDescent="0.3">
      <c r="A38" s="20"/>
      <c r="B38" s="20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6.5" customHeight="1" x14ac:dyDescent="0.3">
      <c r="A39" s="20"/>
      <c r="B39" s="20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6.5" customHeight="1" x14ac:dyDescent="0.3">
      <c r="A40" s="20"/>
      <c r="B40" s="20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6.5" customHeight="1" x14ac:dyDescent="0.3">
      <c r="A41" s="20"/>
      <c r="B41" s="20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6.5" customHeight="1" x14ac:dyDescent="0.3">
      <c r="A42" s="20"/>
      <c r="B42" s="20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6.5" customHeight="1" x14ac:dyDescent="0.3">
      <c r="A43" s="20"/>
      <c r="B43" s="20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6.5" customHeight="1" x14ac:dyDescent="0.3">
      <c r="A44" s="20"/>
      <c r="B44" s="20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6.5" customHeight="1" x14ac:dyDescent="0.3">
      <c r="A45" s="20"/>
      <c r="B45" s="20"/>
      <c r="C45" s="22"/>
      <c r="D45" s="22"/>
      <c r="E45" s="22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6.5" customHeight="1" x14ac:dyDescent="0.3">
      <c r="A46" s="20"/>
      <c r="B46" s="20"/>
      <c r="C46" s="22"/>
      <c r="D46" s="22"/>
      <c r="E46" s="22"/>
      <c r="F46" s="2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6.5" customHeight="1" x14ac:dyDescent="0.3">
      <c r="A47" s="20"/>
      <c r="B47" s="20"/>
      <c r="C47" s="22"/>
      <c r="D47" s="22"/>
      <c r="E47" s="22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6.5" customHeight="1" x14ac:dyDescent="0.3">
      <c r="A48" s="20"/>
      <c r="B48" s="20"/>
      <c r="C48" s="22"/>
      <c r="D48" s="22"/>
      <c r="E48" s="22"/>
      <c r="F48" s="2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6.5" customHeight="1" x14ac:dyDescent="0.3">
      <c r="A49" s="20"/>
      <c r="B49" s="20"/>
      <c r="C49" s="22"/>
      <c r="D49" s="22"/>
      <c r="E49" s="22"/>
      <c r="F49" s="2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6.5" customHeight="1" x14ac:dyDescent="0.3">
      <c r="A50" s="20"/>
      <c r="B50" s="20"/>
      <c r="C50" s="22"/>
      <c r="D50" s="22"/>
      <c r="E50" s="22"/>
      <c r="F50" s="2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6.5" customHeight="1" x14ac:dyDescent="0.3">
      <c r="A51" s="20"/>
      <c r="B51" s="20"/>
      <c r="C51" s="22"/>
      <c r="D51" s="22"/>
      <c r="E51" s="22"/>
      <c r="F51" s="2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6.5" customHeight="1" x14ac:dyDescent="0.3">
      <c r="A52" s="20"/>
      <c r="B52" s="20"/>
      <c r="C52" s="22"/>
      <c r="D52" s="22"/>
      <c r="E52" s="22"/>
      <c r="F52" s="2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6.5" customHeight="1" x14ac:dyDescent="0.3">
      <c r="A53" s="20"/>
      <c r="B53" s="20"/>
      <c r="C53" s="22"/>
      <c r="D53" s="22"/>
      <c r="E53" s="22"/>
      <c r="F53" s="2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16.5" customHeight="1" x14ac:dyDescent="0.3">
      <c r="A54" s="20"/>
      <c r="B54" s="20"/>
      <c r="C54" s="22"/>
      <c r="D54" s="22"/>
      <c r="E54" s="22"/>
      <c r="F54" s="22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ht="16.5" customHeight="1" x14ac:dyDescent="0.3">
      <c r="A55" s="20"/>
      <c r="B55" s="20"/>
      <c r="C55" s="22"/>
      <c r="D55" s="22"/>
      <c r="E55" s="22"/>
      <c r="F55" s="22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ht="16.5" customHeight="1" x14ac:dyDescent="0.3">
      <c r="A56" s="20"/>
      <c r="B56" s="20"/>
      <c r="C56" s="22"/>
      <c r="D56" s="22"/>
      <c r="E56" s="22"/>
      <c r="F56" s="2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ht="16.5" customHeight="1" x14ac:dyDescent="0.3">
      <c r="A57" s="20"/>
      <c r="B57" s="20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ht="16.5" customHeight="1" x14ac:dyDescent="0.3">
      <c r="A58" s="20"/>
      <c r="B58" s="20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16.5" customHeight="1" x14ac:dyDescent="0.3">
      <c r="A59" s="20"/>
      <c r="B59" s="20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16.5" customHeight="1" x14ac:dyDescent="0.3">
      <c r="A60" s="20"/>
      <c r="B60" s="20"/>
      <c r="C60" s="22"/>
      <c r="D60" s="22"/>
      <c r="E60" s="22"/>
      <c r="F60" s="22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ht="16.5" customHeight="1" x14ac:dyDescent="0.3">
      <c r="A61" s="20"/>
      <c r="B61" s="20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ht="16.5" customHeight="1" x14ac:dyDescent="0.3">
      <c r="A62" s="20"/>
      <c r="B62" s="20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ht="16.5" customHeight="1" x14ac:dyDescent="0.3">
      <c r="A63" s="20"/>
      <c r="B63" s="20"/>
      <c r="C63" s="22"/>
      <c r="D63" s="22"/>
      <c r="E63" s="22"/>
      <c r="F63" s="22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16.5" customHeight="1" x14ac:dyDescent="0.3">
      <c r="A64" s="20"/>
      <c r="B64" s="20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ht="16.5" customHeight="1" x14ac:dyDescent="0.3">
      <c r="A65" s="20"/>
      <c r="B65" s="20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ht="16.5" customHeight="1" x14ac:dyDescent="0.3">
      <c r="A66" s="20"/>
      <c r="B66" s="20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ht="16.5" customHeight="1" x14ac:dyDescent="0.3">
      <c r="A67" s="20"/>
      <c r="B67" s="20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6.5" customHeight="1" x14ac:dyDescent="0.3">
      <c r="A68" s="20"/>
      <c r="B68" s="20"/>
      <c r="C68" s="22"/>
      <c r="D68" s="22"/>
      <c r="E68" s="22"/>
      <c r="F68" s="22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ht="16.5" customHeight="1" x14ac:dyDescent="0.3">
      <c r="A69" s="20"/>
      <c r="B69" s="20"/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ht="16.5" customHeight="1" x14ac:dyDescent="0.3">
      <c r="A70" s="20"/>
      <c r="B70" s="20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ht="16.5" customHeight="1" x14ac:dyDescent="0.3">
      <c r="A71" s="20"/>
      <c r="B71" s="20"/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ht="16.5" customHeight="1" x14ac:dyDescent="0.3">
      <c r="A72" s="20"/>
      <c r="B72" s="20"/>
      <c r="C72" s="22"/>
      <c r="D72" s="22"/>
      <c r="E72" s="22"/>
      <c r="F72" s="2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ht="16.5" customHeight="1" x14ac:dyDescent="0.3">
      <c r="A73" s="20"/>
      <c r="B73" s="20"/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ht="16.5" customHeight="1" x14ac:dyDescent="0.3">
      <c r="A74" s="20"/>
      <c r="B74" s="20"/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ht="16.5" customHeight="1" x14ac:dyDescent="0.3">
      <c r="A75" s="20"/>
      <c r="B75" s="20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ht="16.5" customHeight="1" x14ac:dyDescent="0.3">
      <c r="A76" s="20"/>
      <c r="B76" s="20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ht="16.5" customHeight="1" x14ac:dyDescent="0.3">
      <c r="A77" s="20"/>
      <c r="B77" s="20"/>
      <c r="C77" s="22"/>
      <c r="D77" s="22"/>
      <c r="E77" s="22"/>
      <c r="F77" s="2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ht="16.5" customHeight="1" x14ac:dyDescent="0.3">
      <c r="A78" s="20"/>
      <c r="B78" s="20"/>
      <c r="C78" s="22"/>
      <c r="D78" s="22"/>
      <c r="E78" s="22"/>
      <c r="F78" s="2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ht="16.5" customHeight="1" x14ac:dyDescent="0.3">
      <c r="A79" s="20"/>
      <c r="B79" s="20"/>
      <c r="C79" s="22"/>
      <c r="D79" s="22"/>
      <c r="E79" s="22"/>
      <c r="F79" s="2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ht="16.5" customHeight="1" x14ac:dyDescent="0.3">
      <c r="A80" s="20"/>
      <c r="B80" s="20"/>
      <c r="C80" s="22"/>
      <c r="D80" s="22"/>
      <c r="E80" s="22"/>
      <c r="F80" s="2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ht="16.5" customHeight="1" x14ac:dyDescent="0.3">
      <c r="A81" s="20"/>
      <c r="B81" s="20"/>
      <c r="C81" s="22"/>
      <c r="D81" s="22"/>
      <c r="E81" s="22"/>
      <c r="F81" s="2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6.5" customHeight="1" x14ac:dyDescent="0.3">
      <c r="A82" s="20"/>
      <c r="B82" s="20"/>
      <c r="C82" s="22"/>
      <c r="D82" s="22"/>
      <c r="E82" s="22"/>
      <c r="F82" s="2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ht="16.5" customHeight="1" x14ac:dyDescent="0.3">
      <c r="A83" s="20"/>
      <c r="B83" s="20"/>
      <c r="C83" s="22"/>
      <c r="D83" s="22"/>
      <c r="E83" s="22"/>
      <c r="F83" s="2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ht="16.5" customHeight="1" x14ac:dyDescent="0.3">
      <c r="A84" s="20"/>
      <c r="B84" s="20"/>
      <c r="C84" s="22"/>
      <c r="D84" s="22"/>
      <c r="E84" s="22"/>
      <c r="F84" s="2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ht="16.5" customHeight="1" x14ac:dyDescent="0.3">
      <c r="A85" s="20"/>
      <c r="B85" s="20"/>
      <c r="C85" s="22"/>
      <c r="D85" s="22"/>
      <c r="E85" s="22"/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ht="16.5" customHeight="1" x14ac:dyDescent="0.3">
      <c r="A86" s="20"/>
      <c r="B86" s="20"/>
      <c r="C86" s="22"/>
      <c r="D86" s="22"/>
      <c r="E86" s="22"/>
      <c r="F86" s="2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ht="16.5" customHeight="1" x14ac:dyDescent="0.3">
      <c r="A87" s="20"/>
      <c r="B87" s="20"/>
      <c r="C87" s="22"/>
      <c r="D87" s="22"/>
      <c r="E87" s="22"/>
      <c r="F87" s="22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ht="16.5" customHeight="1" x14ac:dyDescent="0.3">
      <c r="A88" s="20"/>
      <c r="B88" s="20"/>
      <c r="C88" s="22"/>
      <c r="D88" s="22"/>
      <c r="E88" s="22"/>
      <c r="F88" s="22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ht="16.5" customHeight="1" x14ac:dyDescent="0.3">
      <c r="A89" s="20"/>
      <c r="B89" s="20"/>
      <c r="C89" s="22"/>
      <c r="D89" s="22"/>
      <c r="E89" s="22"/>
      <c r="F89" s="22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ht="16.5" customHeight="1" x14ac:dyDescent="0.3">
      <c r="A90" s="20"/>
      <c r="B90" s="20"/>
      <c r="C90" s="22"/>
      <c r="D90" s="22"/>
      <c r="E90" s="22"/>
      <c r="F90" s="22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ht="16.5" customHeight="1" x14ac:dyDescent="0.3">
      <c r="A91" s="20"/>
      <c r="B91" s="20"/>
      <c r="C91" s="22"/>
      <c r="D91" s="22"/>
      <c r="E91" s="22"/>
      <c r="F91" s="2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ht="16.5" customHeight="1" x14ac:dyDescent="0.3">
      <c r="A92" s="20"/>
      <c r="B92" s="20"/>
      <c r="C92" s="22"/>
      <c r="D92" s="22"/>
      <c r="E92" s="22"/>
      <c r="F92" s="22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ht="16.5" customHeight="1" x14ac:dyDescent="0.3">
      <c r="A93" s="20"/>
      <c r="B93" s="20"/>
      <c r="C93" s="22"/>
      <c r="D93" s="22"/>
      <c r="E93" s="22"/>
      <c r="F93" s="22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ht="16.5" customHeight="1" x14ac:dyDescent="0.3">
      <c r="A94" s="20"/>
      <c r="B94" s="20"/>
      <c r="C94" s="22"/>
      <c r="D94" s="22"/>
      <c r="E94" s="22"/>
      <c r="F94" s="22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ht="16.5" customHeight="1" x14ac:dyDescent="0.3">
      <c r="A95" s="20"/>
      <c r="B95" s="20"/>
      <c r="C95" s="22"/>
      <c r="D95" s="22"/>
      <c r="E95" s="22"/>
      <c r="F95" s="22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ht="16.5" customHeight="1" x14ac:dyDescent="0.3">
      <c r="A96" s="20"/>
      <c r="B96" s="20"/>
      <c r="C96" s="22"/>
      <c r="D96" s="22"/>
      <c r="E96" s="22"/>
      <c r="F96" s="22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ht="16.5" customHeight="1" x14ac:dyDescent="0.3">
      <c r="A97" s="20"/>
      <c r="B97" s="20"/>
      <c r="C97" s="22"/>
      <c r="D97" s="22"/>
      <c r="E97" s="22"/>
      <c r="F97" s="22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ht="16.5" customHeight="1" x14ac:dyDescent="0.3">
      <c r="A98" s="20"/>
      <c r="B98" s="20"/>
      <c r="C98" s="22"/>
      <c r="D98" s="22"/>
      <c r="E98" s="22"/>
      <c r="F98" s="2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ht="16.5" customHeight="1" x14ac:dyDescent="0.3">
      <c r="A99" s="20"/>
      <c r="B99" s="20"/>
      <c r="C99" s="22"/>
      <c r="D99" s="22"/>
      <c r="E99" s="22"/>
      <c r="F99" s="22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ht="16.5" customHeight="1" x14ac:dyDescent="0.3">
      <c r="A100" s="20"/>
      <c r="B100" s="20"/>
      <c r="C100" s="22"/>
      <c r="D100" s="22"/>
      <c r="E100" s="22"/>
      <c r="F100" s="22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ht="16.5" customHeight="1" x14ac:dyDescent="0.3">
      <c r="A101" s="20"/>
      <c r="B101" s="20"/>
      <c r="C101" s="22"/>
      <c r="D101" s="22"/>
      <c r="E101" s="22"/>
      <c r="F101" s="22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ht="16.5" customHeight="1" x14ac:dyDescent="0.3">
      <c r="A102" s="20"/>
      <c r="B102" s="20"/>
      <c r="C102" s="22"/>
      <c r="D102" s="22"/>
      <c r="E102" s="22"/>
      <c r="F102" s="22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ht="16.5" customHeight="1" x14ac:dyDescent="0.3">
      <c r="A103" s="20"/>
      <c r="B103" s="20"/>
      <c r="C103" s="22"/>
      <c r="D103" s="22"/>
      <c r="E103" s="22"/>
      <c r="F103" s="22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ht="16.5" customHeight="1" x14ac:dyDescent="0.3">
      <c r="A104" s="20"/>
      <c r="B104" s="20"/>
      <c r="C104" s="22"/>
      <c r="D104" s="22"/>
      <c r="E104" s="22"/>
      <c r="F104" s="22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ht="16.5" customHeight="1" x14ac:dyDescent="0.3">
      <c r="A105" s="20"/>
      <c r="B105" s="20"/>
      <c r="C105" s="22"/>
      <c r="D105" s="22"/>
      <c r="E105" s="22"/>
      <c r="F105" s="22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ht="16.5" customHeight="1" x14ac:dyDescent="0.3">
      <c r="A106" s="20"/>
      <c r="B106" s="20"/>
      <c r="C106" s="22"/>
      <c r="D106" s="22"/>
      <c r="E106" s="22"/>
      <c r="F106" s="22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ht="16.5" customHeight="1" x14ac:dyDescent="0.3">
      <c r="A107" s="20"/>
      <c r="B107" s="20"/>
      <c r="C107" s="22"/>
      <c r="D107" s="22"/>
      <c r="E107" s="22"/>
      <c r="F107" s="22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ht="16.5" customHeight="1" x14ac:dyDescent="0.3">
      <c r="A108" s="20"/>
      <c r="B108" s="20"/>
      <c r="C108" s="22"/>
      <c r="D108" s="22"/>
      <c r="E108" s="22"/>
      <c r="F108" s="22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ht="16.5" customHeight="1" x14ac:dyDescent="0.3">
      <c r="A109" s="20"/>
      <c r="B109" s="20"/>
      <c r="C109" s="22"/>
      <c r="D109" s="22"/>
      <c r="E109" s="22"/>
      <c r="F109" s="22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ht="16.5" customHeight="1" x14ac:dyDescent="0.3">
      <c r="A110" s="20"/>
      <c r="B110" s="20"/>
      <c r="C110" s="22"/>
      <c r="D110" s="22"/>
      <c r="E110" s="22"/>
      <c r="F110" s="22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ht="16.5" customHeight="1" x14ac:dyDescent="0.3">
      <c r="A111" s="20"/>
      <c r="B111" s="20"/>
      <c r="C111" s="22"/>
      <c r="D111" s="22"/>
      <c r="E111" s="22"/>
      <c r="F111" s="2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ht="16.5" customHeight="1" x14ac:dyDescent="0.3">
      <c r="A112" s="20"/>
      <c r="B112" s="20"/>
      <c r="C112" s="22"/>
      <c r="D112" s="22"/>
      <c r="E112" s="22"/>
      <c r="F112" s="22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ht="16.5" customHeight="1" x14ac:dyDescent="0.3">
      <c r="A113" s="20"/>
      <c r="B113" s="20"/>
      <c r="C113" s="22"/>
      <c r="D113" s="22"/>
      <c r="E113" s="22"/>
      <c r="F113" s="22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ht="16.5" customHeight="1" x14ac:dyDescent="0.3">
      <c r="A114" s="20"/>
      <c r="B114" s="20"/>
      <c r="C114" s="22"/>
      <c r="D114" s="22"/>
      <c r="E114" s="22"/>
      <c r="F114" s="22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ht="16.5" customHeight="1" x14ac:dyDescent="0.3">
      <c r="A115" s="20"/>
      <c r="B115" s="20"/>
      <c r="C115" s="22"/>
      <c r="D115" s="22"/>
      <c r="E115" s="22"/>
      <c r="F115" s="22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ht="16.5" customHeight="1" x14ac:dyDescent="0.3">
      <c r="A116" s="20"/>
      <c r="B116" s="20"/>
      <c r="C116" s="22"/>
      <c r="D116" s="22"/>
      <c r="E116" s="22"/>
      <c r="F116" s="22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ht="16.5" customHeight="1" x14ac:dyDescent="0.3">
      <c r="A117" s="20"/>
      <c r="B117" s="20"/>
      <c r="C117" s="22"/>
      <c r="D117" s="22"/>
      <c r="E117" s="22"/>
      <c r="F117" s="22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ht="16.5" customHeight="1" x14ac:dyDescent="0.3">
      <c r="A118" s="20"/>
      <c r="B118" s="20"/>
      <c r="C118" s="22"/>
      <c r="D118" s="22"/>
      <c r="E118" s="22"/>
      <c r="F118" s="22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ht="16.5" customHeight="1" x14ac:dyDescent="0.3">
      <c r="A119" s="20"/>
      <c r="B119" s="20"/>
      <c r="C119" s="22"/>
      <c r="D119" s="22"/>
      <c r="E119" s="22"/>
      <c r="F119" s="22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ht="16.5" customHeight="1" x14ac:dyDescent="0.3">
      <c r="A120" s="20"/>
      <c r="B120" s="20"/>
      <c r="C120" s="22"/>
      <c r="D120" s="22"/>
      <c r="E120" s="22"/>
      <c r="F120" s="22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6.5" customHeight="1" x14ac:dyDescent="0.3">
      <c r="A121" s="20"/>
      <c r="B121" s="20"/>
      <c r="C121" s="22"/>
      <c r="D121" s="22"/>
      <c r="E121" s="22"/>
      <c r="F121" s="22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ht="16.5" customHeight="1" x14ac:dyDescent="0.3">
      <c r="A122" s="20"/>
      <c r="B122" s="20"/>
      <c r="C122" s="22"/>
      <c r="D122" s="22"/>
      <c r="E122" s="22"/>
      <c r="F122" s="22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ht="16.5" customHeight="1" x14ac:dyDescent="0.3">
      <c r="A123" s="20"/>
      <c r="B123" s="20"/>
      <c r="C123" s="22"/>
      <c r="D123" s="22"/>
      <c r="E123" s="22"/>
      <c r="F123" s="22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ht="16.5" customHeight="1" x14ac:dyDescent="0.3">
      <c r="A124" s="20"/>
      <c r="B124" s="20"/>
      <c r="C124" s="22"/>
      <c r="D124" s="22"/>
      <c r="E124" s="22"/>
      <c r="F124" s="22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ht="16.5" customHeight="1" x14ac:dyDescent="0.3">
      <c r="A125" s="20"/>
      <c r="B125" s="20"/>
      <c r="C125" s="22"/>
      <c r="D125" s="22"/>
      <c r="E125" s="22"/>
      <c r="F125" s="22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ht="16.5" customHeight="1" x14ac:dyDescent="0.3">
      <c r="A126" s="20"/>
      <c r="B126" s="20"/>
      <c r="C126" s="22"/>
      <c r="D126" s="22"/>
      <c r="E126" s="22"/>
      <c r="F126" s="22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ht="16.5" customHeight="1" x14ac:dyDescent="0.3">
      <c r="A127" s="20"/>
      <c r="B127" s="20"/>
      <c r="C127" s="22"/>
      <c r="D127" s="22"/>
      <c r="E127" s="22"/>
      <c r="F127" s="22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ht="16.5" customHeight="1" x14ac:dyDescent="0.3">
      <c r="A128" s="20"/>
      <c r="B128" s="20"/>
      <c r="C128" s="22"/>
      <c r="D128" s="22"/>
      <c r="E128" s="22"/>
      <c r="F128" s="22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ht="16.5" customHeight="1" x14ac:dyDescent="0.3">
      <c r="A129" s="20"/>
      <c r="B129" s="20"/>
      <c r="C129" s="22"/>
      <c r="D129" s="22"/>
      <c r="E129" s="22"/>
      <c r="F129" s="22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ht="16.5" customHeight="1" x14ac:dyDescent="0.3">
      <c r="A130" s="20"/>
      <c r="B130" s="20"/>
      <c r="C130" s="22"/>
      <c r="D130" s="22"/>
      <c r="E130" s="22"/>
      <c r="F130" s="22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ht="16.5" customHeight="1" x14ac:dyDescent="0.3">
      <c r="A131" s="20"/>
      <c r="B131" s="20"/>
      <c r="C131" s="22"/>
      <c r="D131" s="22"/>
      <c r="E131" s="22"/>
      <c r="F131" s="22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ht="16.5" customHeight="1" x14ac:dyDescent="0.3">
      <c r="A132" s="20"/>
      <c r="B132" s="20"/>
      <c r="C132" s="22"/>
      <c r="D132" s="22"/>
      <c r="E132" s="22"/>
      <c r="F132" s="22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ht="16.5" customHeight="1" x14ac:dyDescent="0.3">
      <c r="A133" s="20"/>
      <c r="B133" s="20"/>
      <c r="C133" s="22"/>
      <c r="D133" s="22"/>
      <c r="E133" s="22"/>
      <c r="F133" s="22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ht="16.5" customHeight="1" x14ac:dyDescent="0.3">
      <c r="A134" s="20"/>
      <c r="B134" s="20"/>
      <c r="C134" s="22"/>
      <c r="D134" s="22"/>
      <c r="E134" s="22"/>
      <c r="F134" s="22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ht="16.5" customHeight="1" x14ac:dyDescent="0.3">
      <c r="A135" s="20"/>
      <c r="B135" s="20"/>
      <c r="C135" s="22"/>
      <c r="D135" s="22"/>
      <c r="E135" s="22"/>
      <c r="F135" s="22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ht="16.5" customHeight="1" x14ac:dyDescent="0.3">
      <c r="A136" s="20"/>
      <c r="B136" s="20"/>
      <c r="C136" s="22"/>
      <c r="D136" s="22"/>
      <c r="E136" s="22"/>
      <c r="F136" s="22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ht="16.5" customHeight="1" x14ac:dyDescent="0.3">
      <c r="A137" s="20"/>
      <c r="B137" s="20"/>
      <c r="C137" s="22"/>
      <c r="D137" s="22"/>
      <c r="E137" s="22"/>
      <c r="F137" s="22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ht="16.5" customHeight="1" x14ac:dyDescent="0.3">
      <c r="A138" s="20"/>
      <c r="B138" s="20"/>
      <c r="C138" s="22"/>
      <c r="D138" s="22"/>
      <c r="E138" s="22"/>
      <c r="F138" s="22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ht="16.5" customHeight="1" x14ac:dyDescent="0.3">
      <c r="A139" s="20"/>
      <c r="B139" s="20"/>
      <c r="C139" s="22"/>
      <c r="D139" s="22"/>
      <c r="E139" s="22"/>
      <c r="F139" s="22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ht="16.5" customHeight="1" x14ac:dyDescent="0.3">
      <c r="A140" s="20"/>
      <c r="B140" s="20"/>
      <c r="C140" s="22"/>
      <c r="D140" s="22"/>
      <c r="E140" s="22"/>
      <c r="F140" s="22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ht="16.5" customHeight="1" x14ac:dyDescent="0.3">
      <c r="A141" s="20"/>
      <c r="B141" s="20"/>
      <c r="C141" s="22"/>
      <c r="D141" s="22"/>
      <c r="E141" s="22"/>
      <c r="F141" s="22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ht="16.5" customHeight="1" x14ac:dyDescent="0.3">
      <c r="A142" s="20"/>
      <c r="B142" s="20"/>
      <c r="C142" s="22"/>
      <c r="D142" s="22"/>
      <c r="E142" s="22"/>
      <c r="F142" s="22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ht="16.5" customHeight="1" x14ac:dyDescent="0.3">
      <c r="A143" s="20"/>
      <c r="B143" s="20"/>
      <c r="C143" s="22"/>
      <c r="D143" s="22"/>
      <c r="E143" s="22"/>
      <c r="F143" s="22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ht="16.5" customHeight="1" x14ac:dyDescent="0.3">
      <c r="A144" s="20"/>
      <c r="B144" s="20"/>
      <c r="C144" s="22"/>
      <c r="D144" s="22"/>
      <c r="E144" s="22"/>
      <c r="F144" s="22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ht="16.5" customHeight="1" x14ac:dyDescent="0.3">
      <c r="A145" s="20"/>
      <c r="B145" s="20"/>
      <c r="C145" s="22"/>
      <c r="D145" s="22"/>
      <c r="E145" s="22"/>
      <c r="F145" s="22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ht="16.5" customHeight="1" x14ac:dyDescent="0.3">
      <c r="A146" s="20"/>
      <c r="B146" s="20"/>
      <c r="C146" s="22"/>
      <c r="D146" s="22"/>
      <c r="E146" s="22"/>
      <c r="F146" s="22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16.5" customHeight="1" x14ac:dyDescent="0.3">
      <c r="A147" s="20"/>
      <c r="B147" s="20"/>
      <c r="C147" s="22"/>
      <c r="D147" s="22"/>
      <c r="E147" s="22"/>
      <c r="F147" s="22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ht="16.5" customHeight="1" x14ac:dyDescent="0.3">
      <c r="A148" s="20"/>
      <c r="B148" s="20"/>
      <c r="C148" s="22"/>
      <c r="D148" s="22"/>
      <c r="E148" s="22"/>
      <c r="F148" s="22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ht="16.5" customHeight="1" x14ac:dyDescent="0.3">
      <c r="A149" s="20"/>
      <c r="B149" s="20"/>
      <c r="C149" s="22"/>
      <c r="D149" s="22"/>
      <c r="E149" s="22"/>
      <c r="F149" s="22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ht="16.5" customHeight="1" x14ac:dyDescent="0.3">
      <c r="A150" s="20"/>
      <c r="B150" s="20"/>
      <c r="C150" s="22"/>
      <c r="D150" s="22"/>
      <c r="E150" s="22"/>
      <c r="F150" s="22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ht="16.5" customHeight="1" x14ac:dyDescent="0.3">
      <c r="A151" s="20"/>
      <c r="B151" s="20"/>
      <c r="C151" s="22"/>
      <c r="D151" s="22"/>
      <c r="E151" s="22"/>
      <c r="F151" s="22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ht="16.5" customHeight="1" x14ac:dyDescent="0.3">
      <c r="A152" s="20"/>
      <c r="B152" s="20"/>
      <c r="C152" s="22"/>
      <c r="D152" s="22"/>
      <c r="E152" s="22"/>
      <c r="F152" s="22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ht="16.5" customHeight="1" x14ac:dyDescent="0.3">
      <c r="A153" s="20"/>
      <c r="B153" s="20"/>
      <c r="C153" s="22"/>
      <c r="D153" s="22"/>
      <c r="E153" s="22"/>
      <c r="F153" s="22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ht="16.5" customHeight="1" x14ac:dyDescent="0.3">
      <c r="A154" s="20"/>
      <c r="B154" s="20"/>
      <c r="C154" s="22"/>
      <c r="D154" s="22"/>
      <c r="E154" s="22"/>
      <c r="F154" s="22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ht="16.5" customHeight="1" x14ac:dyDescent="0.3">
      <c r="A155" s="20"/>
      <c r="B155" s="20"/>
      <c r="C155" s="22"/>
      <c r="D155" s="22"/>
      <c r="E155" s="22"/>
      <c r="F155" s="22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ht="16.5" customHeight="1" x14ac:dyDescent="0.3">
      <c r="A156" s="20"/>
      <c r="B156" s="20"/>
      <c r="C156" s="22"/>
      <c r="D156" s="22"/>
      <c r="E156" s="22"/>
      <c r="F156" s="22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ht="16.5" customHeight="1" x14ac:dyDescent="0.3">
      <c r="A157" s="20"/>
      <c r="B157" s="20"/>
      <c r="C157" s="22"/>
      <c r="D157" s="22"/>
      <c r="E157" s="22"/>
      <c r="F157" s="22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ht="16.5" customHeight="1" x14ac:dyDescent="0.3">
      <c r="A158" s="20"/>
      <c r="B158" s="20"/>
      <c r="C158" s="22"/>
      <c r="D158" s="22"/>
      <c r="E158" s="22"/>
      <c r="F158" s="22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ht="16.5" customHeight="1" x14ac:dyDescent="0.3">
      <c r="A159" s="20"/>
      <c r="B159" s="20"/>
      <c r="C159" s="22"/>
      <c r="D159" s="22"/>
      <c r="E159" s="22"/>
      <c r="F159" s="22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ht="16.5" customHeight="1" x14ac:dyDescent="0.3">
      <c r="A160" s="20"/>
      <c r="B160" s="20"/>
      <c r="C160" s="22"/>
      <c r="D160" s="22"/>
      <c r="E160" s="22"/>
      <c r="F160" s="22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ht="16.5" customHeight="1" x14ac:dyDescent="0.3">
      <c r="A161" s="20"/>
      <c r="B161" s="20"/>
      <c r="C161" s="22"/>
      <c r="D161" s="22"/>
      <c r="E161" s="22"/>
      <c r="F161" s="22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ht="16.5" customHeight="1" x14ac:dyDescent="0.3">
      <c r="A162" s="20"/>
      <c r="B162" s="20"/>
      <c r="C162" s="22"/>
      <c r="D162" s="22"/>
      <c r="E162" s="22"/>
      <c r="F162" s="22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16.5" customHeight="1" x14ac:dyDescent="0.3">
      <c r="A163" s="20"/>
      <c r="B163" s="20"/>
      <c r="C163" s="22"/>
      <c r="D163" s="22"/>
      <c r="E163" s="22"/>
      <c r="F163" s="22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ht="16.5" customHeight="1" x14ac:dyDescent="0.3">
      <c r="A164" s="20"/>
      <c r="B164" s="20"/>
      <c r="C164" s="22"/>
      <c r="D164" s="22"/>
      <c r="E164" s="22"/>
      <c r="F164" s="22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ht="16.5" customHeight="1" x14ac:dyDescent="0.3">
      <c r="A165" s="20"/>
      <c r="B165" s="20"/>
      <c r="C165" s="22"/>
      <c r="D165" s="22"/>
      <c r="E165" s="22"/>
      <c r="F165" s="22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ht="16.5" customHeight="1" x14ac:dyDescent="0.3">
      <c r="A166" s="20"/>
      <c r="B166" s="20"/>
      <c r="C166" s="22"/>
      <c r="D166" s="22"/>
      <c r="E166" s="22"/>
      <c r="F166" s="22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ht="16.5" customHeight="1" x14ac:dyDescent="0.3">
      <c r="A167" s="20"/>
      <c r="B167" s="20"/>
      <c r="C167" s="22"/>
      <c r="D167" s="22"/>
      <c r="E167" s="22"/>
      <c r="F167" s="22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ht="16.5" customHeight="1" x14ac:dyDescent="0.3">
      <c r="A168" s="20"/>
      <c r="B168" s="20"/>
      <c r="C168" s="22"/>
      <c r="D168" s="22"/>
      <c r="E168" s="22"/>
      <c r="F168" s="22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ht="16.5" customHeight="1" x14ac:dyDescent="0.3">
      <c r="A169" s="20"/>
      <c r="B169" s="20"/>
      <c r="C169" s="22"/>
      <c r="D169" s="22"/>
      <c r="E169" s="22"/>
      <c r="F169" s="22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ht="16.5" customHeight="1" x14ac:dyDescent="0.3">
      <c r="A170" s="20"/>
      <c r="B170" s="20"/>
      <c r="C170" s="22"/>
      <c r="D170" s="22"/>
      <c r="E170" s="22"/>
      <c r="F170" s="22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ht="16.5" customHeight="1" x14ac:dyDescent="0.3">
      <c r="A171" s="20"/>
      <c r="B171" s="20"/>
      <c r="C171" s="22"/>
      <c r="D171" s="22"/>
      <c r="E171" s="22"/>
      <c r="F171" s="22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ht="16.5" customHeight="1" x14ac:dyDescent="0.3">
      <c r="A172" s="20"/>
      <c r="B172" s="20"/>
      <c r="C172" s="22"/>
      <c r="D172" s="22"/>
      <c r="E172" s="22"/>
      <c r="F172" s="22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ht="16.5" customHeight="1" x14ac:dyDescent="0.3">
      <c r="A173" s="20"/>
      <c r="B173" s="20"/>
      <c r="C173" s="22"/>
      <c r="D173" s="22"/>
      <c r="E173" s="22"/>
      <c r="F173" s="22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ht="16.5" customHeight="1" x14ac:dyDescent="0.3">
      <c r="A174" s="20"/>
      <c r="B174" s="20"/>
      <c r="C174" s="22"/>
      <c r="D174" s="22"/>
      <c r="E174" s="22"/>
      <c r="F174" s="22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ht="16.5" customHeight="1" x14ac:dyDescent="0.3">
      <c r="A175" s="20"/>
      <c r="B175" s="20"/>
      <c r="C175" s="22"/>
      <c r="D175" s="22"/>
      <c r="E175" s="22"/>
      <c r="F175" s="22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ht="16.5" customHeight="1" x14ac:dyDescent="0.3">
      <c r="A176" s="20"/>
      <c r="B176" s="20"/>
      <c r="C176" s="22"/>
      <c r="D176" s="22"/>
      <c r="E176" s="22"/>
      <c r="F176" s="22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ht="16.5" customHeight="1" x14ac:dyDescent="0.3">
      <c r="A177" s="20"/>
      <c r="B177" s="20"/>
      <c r="C177" s="22"/>
      <c r="D177" s="22"/>
      <c r="E177" s="22"/>
      <c r="F177" s="22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ht="16.5" customHeight="1" x14ac:dyDescent="0.3">
      <c r="A178" s="20"/>
      <c r="B178" s="20"/>
      <c r="C178" s="22"/>
      <c r="D178" s="22"/>
      <c r="E178" s="22"/>
      <c r="F178" s="22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ht="16.5" customHeight="1" x14ac:dyDescent="0.3">
      <c r="A179" s="20"/>
      <c r="B179" s="20"/>
      <c r="C179" s="22"/>
      <c r="D179" s="22"/>
      <c r="E179" s="22"/>
      <c r="F179" s="22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ht="16.5" customHeight="1" x14ac:dyDescent="0.3">
      <c r="A180" s="20"/>
      <c r="B180" s="20"/>
      <c r="C180" s="22"/>
      <c r="D180" s="22"/>
      <c r="E180" s="22"/>
      <c r="F180" s="22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ht="16.5" customHeight="1" x14ac:dyDescent="0.3">
      <c r="A181" s="20"/>
      <c r="B181" s="20"/>
      <c r="C181" s="22"/>
      <c r="D181" s="22"/>
      <c r="E181" s="22"/>
      <c r="F181" s="22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ht="16.5" customHeight="1" x14ac:dyDescent="0.3">
      <c r="A182" s="20"/>
      <c r="B182" s="20"/>
      <c r="C182" s="22"/>
      <c r="D182" s="22"/>
      <c r="E182" s="22"/>
      <c r="F182" s="22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ht="16.5" customHeight="1" x14ac:dyDescent="0.3">
      <c r="A183" s="20"/>
      <c r="B183" s="20"/>
      <c r="C183" s="22"/>
      <c r="D183" s="22"/>
      <c r="E183" s="22"/>
      <c r="F183" s="22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ht="16.5" customHeight="1" x14ac:dyDescent="0.3">
      <c r="A184" s="20"/>
      <c r="B184" s="20"/>
      <c r="C184" s="22"/>
      <c r="D184" s="22"/>
      <c r="E184" s="22"/>
      <c r="F184" s="22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ht="16.5" customHeight="1" x14ac:dyDescent="0.3">
      <c r="A185" s="20"/>
      <c r="B185" s="20"/>
      <c r="C185" s="22"/>
      <c r="D185" s="22"/>
      <c r="E185" s="22"/>
      <c r="F185" s="22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ht="16.5" customHeight="1" x14ac:dyDescent="0.3">
      <c r="A186" s="20"/>
      <c r="B186" s="20"/>
      <c r="C186" s="22"/>
      <c r="D186" s="22"/>
      <c r="E186" s="22"/>
      <c r="F186" s="2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ht="16.5" customHeight="1" x14ac:dyDescent="0.3">
      <c r="A187" s="20"/>
      <c r="B187" s="20"/>
      <c r="C187" s="22"/>
      <c r="D187" s="22"/>
      <c r="E187" s="22"/>
      <c r="F187" s="22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ht="16.5" customHeight="1" x14ac:dyDescent="0.3">
      <c r="A188" s="20"/>
      <c r="B188" s="20"/>
      <c r="C188" s="22"/>
      <c r="D188" s="22"/>
      <c r="E188" s="22"/>
      <c r="F188" s="22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ht="16.5" customHeight="1" x14ac:dyDescent="0.3">
      <c r="A189" s="20"/>
      <c r="B189" s="20"/>
      <c r="C189" s="22"/>
      <c r="D189" s="22"/>
      <c r="E189" s="22"/>
      <c r="F189" s="22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ht="16.5" customHeight="1" x14ac:dyDescent="0.3">
      <c r="A190" s="20"/>
      <c r="B190" s="20"/>
      <c r="C190" s="22"/>
      <c r="D190" s="22"/>
      <c r="E190" s="22"/>
      <c r="F190" s="22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ht="16.5" customHeight="1" x14ac:dyDescent="0.3">
      <c r="A191" s="20"/>
      <c r="B191" s="20"/>
      <c r="C191" s="22"/>
      <c r="D191" s="22"/>
      <c r="E191" s="22"/>
      <c r="F191" s="22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ht="16.5" customHeight="1" x14ac:dyDescent="0.3">
      <c r="A192" s="20"/>
      <c r="B192" s="20"/>
      <c r="C192" s="22"/>
      <c r="D192" s="22"/>
      <c r="E192" s="22"/>
      <c r="F192" s="22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ht="16.5" customHeight="1" x14ac:dyDescent="0.3">
      <c r="A193" s="20"/>
      <c r="B193" s="20"/>
      <c r="C193" s="22"/>
      <c r="D193" s="22"/>
      <c r="E193" s="22"/>
      <c r="F193" s="22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ht="16.5" customHeight="1" x14ac:dyDescent="0.3">
      <c r="A194" s="20"/>
      <c r="B194" s="20"/>
      <c r="C194" s="22"/>
      <c r="D194" s="22"/>
      <c r="E194" s="22"/>
      <c r="F194" s="22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ht="16.5" customHeight="1" x14ac:dyDescent="0.3">
      <c r="A195" s="20"/>
      <c r="B195" s="20"/>
      <c r="C195" s="22"/>
      <c r="D195" s="22"/>
      <c r="E195" s="22"/>
      <c r="F195" s="22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ht="16.5" customHeight="1" x14ac:dyDescent="0.3">
      <c r="A196" s="20"/>
      <c r="B196" s="20"/>
      <c r="C196" s="22"/>
      <c r="D196" s="22"/>
      <c r="E196" s="22"/>
      <c r="F196" s="22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ht="16.5" customHeight="1" x14ac:dyDescent="0.3">
      <c r="A197" s="20"/>
      <c r="B197" s="20"/>
      <c r="C197" s="22"/>
      <c r="D197" s="22"/>
      <c r="E197" s="22"/>
      <c r="F197" s="22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ht="16.5" customHeight="1" x14ac:dyDescent="0.3">
      <c r="A198" s="20"/>
      <c r="B198" s="20"/>
      <c r="C198" s="22"/>
      <c r="D198" s="22"/>
      <c r="E198" s="22"/>
      <c r="F198" s="22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ht="16.5" customHeight="1" x14ac:dyDescent="0.3">
      <c r="A199" s="20"/>
      <c r="B199" s="20"/>
      <c r="C199" s="22"/>
      <c r="D199" s="22"/>
      <c r="E199" s="22"/>
      <c r="F199" s="22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ht="16.5" customHeight="1" x14ac:dyDescent="0.3">
      <c r="A200" s="20"/>
      <c r="B200" s="20"/>
      <c r="C200" s="22"/>
      <c r="D200" s="22"/>
      <c r="E200" s="22"/>
      <c r="F200" s="22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ht="16.5" customHeight="1" x14ac:dyDescent="0.3">
      <c r="A201" s="20"/>
      <c r="B201" s="20"/>
      <c r="C201" s="22"/>
      <c r="D201" s="22"/>
      <c r="E201" s="22"/>
      <c r="F201" s="22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ht="16.5" customHeight="1" x14ac:dyDescent="0.3">
      <c r="A202" s="20"/>
      <c r="B202" s="20"/>
      <c r="C202" s="22"/>
      <c r="D202" s="22"/>
      <c r="E202" s="22"/>
      <c r="F202" s="22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ht="16.5" customHeight="1" x14ac:dyDescent="0.3">
      <c r="A203" s="20"/>
      <c r="B203" s="20"/>
      <c r="C203" s="22"/>
      <c r="D203" s="22"/>
      <c r="E203" s="22"/>
      <c r="F203" s="22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ht="16.5" customHeight="1" x14ac:dyDescent="0.3">
      <c r="A204" s="20"/>
      <c r="B204" s="20"/>
      <c r="C204" s="22"/>
      <c r="D204" s="22"/>
      <c r="E204" s="22"/>
      <c r="F204" s="22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ht="16.5" customHeight="1" x14ac:dyDescent="0.3">
      <c r="A205" s="20"/>
      <c r="B205" s="20"/>
      <c r="C205" s="22"/>
      <c r="D205" s="22"/>
      <c r="E205" s="22"/>
      <c r="F205" s="22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ht="16.5" customHeight="1" x14ac:dyDescent="0.3">
      <c r="A206" s="20"/>
      <c r="B206" s="20"/>
      <c r="C206" s="22"/>
      <c r="D206" s="22"/>
      <c r="E206" s="22"/>
      <c r="F206" s="22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ht="16.5" customHeight="1" x14ac:dyDescent="0.3">
      <c r="A207" s="20"/>
      <c r="B207" s="20"/>
      <c r="C207" s="22"/>
      <c r="D207" s="22"/>
      <c r="E207" s="22"/>
      <c r="F207" s="22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ht="16.5" customHeight="1" x14ac:dyDescent="0.3">
      <c r="A208" s="20"/>
      <c r="B208" s="20"/>
      <c r="C208" s="22"/>
      <c r="D208" s="22"/>
      <c r="E208" s="22"/>
      <c r="F208" s="22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ht="16.5" customHeight="1" x14ac:dyDescent="0.3">
      <c r="A209" s="20"/>
      <c r="B209" s="20"/>
      <c r="C209" s="22"/>
      <c r="D209" s="22"/>
      <c r="E209" s="22"/>
      <c r="F209" s="22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ht="16.5" customHeight="1" x14ac:dyDescent="0.3">
      <c r="A210" s="20"/>
      <c r="B210" s="20"/>
      <c r="C210" s="22"/>
      <c r="D210" s="22"/>
      <c r="E210" s="22"/>
      <c r="F210" s="22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ht="16.5" customHeight="1" x14ac:dyDescent="0.3">
      <c r="A211" s="20"/>
      <c r="B211" s="20"/>
      <c r="C211" s="22"/>
      <c r="D211" s="22"/>
      <c r="E211" s="22"/>
      <c r="F211" s="22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ht="16.5" customHeight="1" x14ac:dyDescent="0.3">
      <c r="A212" s="20"/>
      <c r="B212" s="20"/>
      <c r="C212" s="22"/>
      <c r="D212" s="22"/>
      <c r="E212" s="22"/>
      <c r="F212" s="22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ht="16.5" customHeight="1" x14ac:dyDescent="0.3">
      <c r="A213" s="20"/>
      <c r="B213" s="20"/>
      <c r="C213" s="22"/>
      <c r="D213" s="22"/>
      <c r="E213" s="22"/>
      <c r="F213" s="22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ht="16.5" customHeight="1" x14ac:dyDescent="0.3">
      <c r="A214" s="20"/>
      <c r="B214" s="20"/>
      <c r="C214" s="22"/>
      <c r="D214" s="22"/>
      <c r="E214" s="22"/>
      <c r="F214" s="22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ht="16.5" customHeight="1" x14ac:dyDescent="0.3">
      <c r="A215" s="20"/>
      <c r="B215" s="20"/>
      <c r="C215" s="22"/>
      <c r="D215" s="22"/>
      <c r="E215" s="22"/>
      <c r="F215" s="22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ht="16.5" customHeight="1" x14ac:dyDescent="0.3">
      <c r="A216" s="20"/>
      <c r="B216" s="20"/>
      <c r="C216" s="22"/>
      <c r="D216" s="22"/>
      <c r="E216" s="22"/>
      <c r="F216" s="22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ht="16.5" customHeight="1" x14ac:dyDescent="0.3">
      <c r="A217" s="20"/>
      <c r="B217" s="20"/>
      <c r="C217" s="22"/>
      <c r="D217" s="22"/>
      <c r="E217" s="22"/>
      <c r="F217" s="22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ht="16.5" customHeight="1" x14ac:dyDescent="0.3">
      <c r="A218" s="20"/>
      <c r="B218" s="20"/>
      <c r="C218" s="22"/>
      <c r="D218" s="22"/>
      <c r="E218" s="22"/>
      <c r="F218" s="22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ht="16.5" customHeight="1" x14ac:dyDescent="0.3">
      <c r="A219" s="20"/>
      <c r="B219" s="20"/>
      <c r="C219" s="22"/>
      <c r="D219" s="22"/>
      <c r="E219" s="22"/>
      <c r="F219" s="22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ht="16.5" customHeight="1" x14ac:dyDescent="0.3">
      <c r="A220" s="20"/>
      <c r="B220" s="20"/>
      <c r="C220" s="22"/>
      <c r="D220" s="22"/>
      <c r="E220" s="22"/>
      <c r="F220" s="22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ht="16.5" customHeight="1" x14ac:dyDescent="0.3">
      <c r="A221" s="20"/>
      <c r="B221" s="20"/>
      <c r="C221" s="22"/>
      <c r="D221" s="22"/>
      <c r="E221" s="22"/>
      <c r="F221" s="22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ht="16.5" customHeight="1" x14ac:dyDescent="0.3">
      <c r="A222" s="20"/>
      <c r="B222" s="20"/>
      <c r="C222" s="22"/>
      <c r="D222" s="22"/>
      <c r="E222" s="22"/>
      <c r="F222" s="22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ht="16.5" customHeight="1" x14ac:dyDescent="0.3">
      <c r="A223" s="20"/>
      <c r="B223" s="20"/>
      <c r="C223" s="22"/>
      <c r="D223" s="22"/>
      <c r="E223" s="22"/>
      <c r="F223" s="22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ht="16.5" customHeight="1" x14ac:dyDescent="0.3">
      <c r="A224" s="20"/>
      <c r="B224" s="20"/>
      <c r="C224" s="22"/>
      <c r="D224" s="22"/>
      <c r="E224" s="22"/>
      <c r="F224" s="22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ht="16.5" customHeight="1" x14ac:dyDescent="0.3">
      <c r="A225" s="20"/>
      <c r="B225" s="20"/>
      <c r="C225" s="22"/>
      <c r="D225" s="22"/>
      <c r="E225" s="22"/>
      <c r="F225" s="22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ht="16.5" customHeight="1" x14ac:dyDescent="0.3">
      <c r="A226" s="20"/>
      <c r="B226" s="20"/>
      <c r="C226" s="22"/>
      <c r="D226" s="22"/>
      <c r="E226" s="22"/>
      <c r="F226" s="22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ht="16.5" customHeight="1" x14ac:dyDescent="0.3">
      <c r="A227" s="20"/>
      <c r="B227" s="20"/>
      <c r="C227" s="22"/>
      <c r="D227" s="22"/>
      <c r="E227" s="22"/>
      <c r="F227" s="22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ht="16.5" customHeight="1" x14ac:dyDescent="0.3">
      <c r="A228" s="20"/>
      <c r="B228" s="20"/>
      <c r="C228" s="22"/>
      <c r="D228" s="22"/>
      <c r="E228" s="22"/>
      <c r="F228" s="22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ht="16.5" customHeight="1" x14ac:dyDescent="0.3">
      <c r="A229" s="20"/>
      <c r="B229" s="20"/>
      <c r="C229" s="22"/>
      <c r="D229" s="22"/>
      <c r="E229" s="22"/>
      <c r="F229" s="22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ht="16.5" customHeight="1" x14ac:dyDescent="0.3">
      <c r="A230" s="20"/>
      <c r="B230" s="20"/>
      <c r="C230" s="22"/>
      <c r="D230" s="22"/>
      <c r="E230" s="22"/>
      <c r="F230" s="22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ht="16.5" customHeight="1" x14ac:dyDescent="0.3">
      <c r="A231" s="20"/>
      <c r="B231" s="20"/>
      <c r="C231" s="22"/>
      <c r="D231" s="22"/>
      <c r="E231" s="22"/>
      <c r="F231" s="22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ht="16.5" customHeight="1" x14ac:dyDescent="0.3">
      <c r="A232" s="20"/>
      <c r="B232" s="20"/>
      <c r="C232" s="22"/>
      <c r="D232" s="22"/>
      <c r="E232" s="22"/>
      <c r="F232" s="22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ht="16.5" customHeight="1" x14ac:dyDescent="0.3">
      <c r="A233" s="20"/>
      <c r="B233" s="20"/>
      <c r="C233" s="22"/>
      <c r="D233" s="22"/>
      <c r="E233" s="22"/>
      <c r="F233" s="22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ht="16.5" customHeight="1" x14ac:dyDescent="0.3">
      <c r="A234" s="20"/>
      <c r="B234" s="20"/>
      <c r="C234" s="22"/>
      <c r="D234" s="22"/>
      <c r="E234" s="22"/>
      <c r="F234" s="22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ht="16.5" customHeight="1" x14ac:dyDescent="0.3">
      <c r="A235" s="20"/>
      <c r="B235" s="20"/>
      <c r="C235" s="22"/>
      <c r="D235" s="22"/>
      <c r="E235" s="22"/>
      <c r="F235" s="22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ht="16.5" customHeight="1" x14ac:dyDescent="0.3">
      <c r="A236" s="20"/>
      <c r="B236" s="20"/>
      <c r="C236" s="22"/>
      <c r="D236" s="22"/>
      <c r="E236" s="22"/>
      <c r="F236" s="22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ht="16.5" customHeight="1" x14ac:dyDescent="0.3">
      <c r="A237" s="20"/>
      <c r="B237" s="20"/>
      <c r="C237" s="22"/>
      <c r="D237" s="22"/>
      <c r="E237" s="22"/>
      <c r="F237" s="22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ht="16.5" customHeight="1" x14ac:dyDescent="0.3">
      <c r="A238" s="20"/>
      <c r="B238" s="20"/>
      <c r="C238" s="22"/>
      <c r="D238" s="22"/>
      <c r="E238" s="22"/>
      <c r="F238" s="22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ht="16.5" customHeight="1" x14ac:dyDescent="0.3">
      <c r="A239" s="20"/>
      <c r="B239" s="20"/>
      <c r="C239" s="22"/>
      <c r="D239" s="22"/>
      <c r="E239" s="22"/>
      <c r="F239" s="22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ht="16.5" customHeight="1" x14ac:dyDescent="0.3">
      <c r="A240" s="20"/>
      <c r="B240" s="20"/>
      <c r="C240" s="22"/>
      <c r="D240" s="22"/>
      <c r="E240" s="22"/>
      <c r="F240" s="22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ht="16.5" customHeight="1" x14ac:dyDescent="0.3">
      <c r="A241" s="20"/>
      <c r="B241" s="20"/>
      <c r="C241" s="22"/>
      <c r="D241" s="22"/>
      <c r="E241" s="22"/>
      <c r="F241" s="22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ht="16.5" customHeight="1" x14ac:dyDescent="0.3">
      <c r="A242" s="20"/>
      <c r="B242" s="20"/>
      <c r="C242" s="22"/>
      <c r="D242" s="22"/>
      <c r="E242" s="22"/>
      <c r="F242" s="22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ht="16.5" customHeight="1" x14ac:dyDescent="0.3">
      <c r="A243" s="20"/>
      <c r="B243" s="20"/>
      <c r="C243" s="22"/>
      <c r="D243" s="22"/>
      <c r="E243" s="22"/>
      <c r="F243" s="22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ht="16.5" customHeight="1" x14ac:dyDescent="0.3">
      <c r="A244" s="20"/>
      <c r="B244" s="20"/>
      <c r="C244" s="22"/>
      <c r="D244" s="22"/>
      <c r="E244" s="22"/>
      <c r="F244" s="22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ht="16.5" customHeight="1" x14ac:dyDescent="0.3">
      <c r="A245" s="20"/>
      <c r="B245" s="20"/>
      <c r="C245" s="22"/>
      <c r="D245" s="22"/>
      <c r="E245" s="22"/>
      <c r="F245" s="22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ht="16.5" customHeight="1" x14ac:dyDescent="0.3">
      <c r="A246" s="20"/>
      <c r="B246" s="20"/>
      <c r="C246" s="22"/>
      <c r="D246" s="22"/>
      <c r="E246" s="22"/>
      <c r="F246" s="22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ht="16.5" customHeight="1" x14ac:dyDescent="0.3">
      <c r="A247" s="20"/>
      <c r="B247" s="20"/>
      <c r="C247" s="22"/>
      <c r="D247" s="22"/>
      <c r="E247" s="22"/>
      <c r="F247" s="22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ht="16.5" customHeight="1" x14ac:dyDescent="0.3">
      <c r="A248" s="20"/>
      <c r="B248" s="20"/>
      <c r="C248" s="22"/>
      <c r="D248" s="22"/>
      <c r="E248" s="22"/>
      <c r="F248" s="22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ht="16.5" customHeight="1" x14ac:dyDescent="0.3">
      <c r="A249" s="20"/>
      <c r="B249" s="20"/>
      <c r="C249" s="22"/>
      <c r="D249" s="22"/>
      <c r="E249" s="22"/>
      <c r="F249" s="22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ht="16.5" customHeight="1" x14ac:dyDescent="0.3">
      <c r="A250" s="20"/>
      <c r="B250" s="20"/>
      <c r="C250" s="22"/>
      <c r="D250" s="22"/>
      <c r="E250" s="22"/>
      <c r="F250" s="22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ht="16.5" customHeight="1" x14ac:dyDescent="0.3">
      <c r="A251" s="20"/>
      <c r="B251" s="20"/>
      <c r="C251" s="22"/>
      <c r="D251" s="22"/>
      <c r="E251" s="22"/>
      <c r="F251" s="22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ht="16.5" customHeight="1" x14ac:dyDescent="0.3">
      <c r="A252" s="20"/>
      <c r="B252" s="20"/>
      <c r="C252" s="22"/>
      <c r="D252" s="22"/>
      <c r="E252" s="22"/>
      <c r="F252" s="22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ht="16.5" customHeight="1" x14ac:dyDescent="0.3">
      <c r="A253" s="20"/>
      <c r="B253" s="20"/>
      <c r="C253" s="22"/>
      <c r="D253" s="22"/>
      <c r="E253" s="22"/>
      <c r="F253" s="22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ht="16.5" customHeight="1" x14ac:dyDescent="0.3">
      <c r="A254" s="20"/>
      <c r="B254" s="20"/>
      <c r="C254" s="22"/>
      <c r="D254" s="22"/>
      <c r="E254" s="22"/>
      <c r="F254" s="22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ht="16.5" customHeight="1" x14ac:dyDescent="0.3">
      <c r="A255" s="20"/>
      <c r="B255" s="20"/>
      <c r="C255" s="22"/>
      <c r="D255" s="22"/>
      <c r="E255" s="22"/>
      <c r="F255" s="22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ht="16.5" customHeight="1" x14ac:dyDescent="0.3">
      <c r="A256" s="20"/>
      <c r="B256" s="20"/>
      <c r="C256" s="22"/>
      <c r="D256" s="22"/>
      <c r="E256" s="22"/>
      <c r="F256" s="22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ht="16.5" customHeight="1" x14ac:dyDescent="0.3">
      <c r="A257" s="20"/>
      <c r="B257" s="20"/>
      <c r="C257" s="22"/>
      <c r="D257" s="22"/>
      <c r="E257" s="22"/>
      <c r="F257" s="2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ht="16.5" customHeight="1" x14ac:dyDescent="0.3">
      <c r="A258" s="20"/>
      <c r="B258" s="20"/>
      <c r="C258" s="22"/>
      <c r="D258" s="22"/>
      <c r="E258" s="22"/>
      <c r="F258" s="22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ht="16.5" customHeight="1" x14ac:dyDescent="0.3">
      <c r="A259" s="20"/>
      <c r="B259" s="20"/>
      <c r="C259" s="22"/>
      <c r="D259" s="22"/>
      <c r="E259" s="22"/>
      <c r="F259" s="22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ht="16.5" customHeight="1" x14ac:dyDescent="0.3">
      <c r="A260" s="20"/>
      <c r="B260" s="20"/>
      <c r="C260" s="22"/>
      <c r="D260" s="22"/>
      <c r="E260" s="22"/>
      <c r="F260" s="22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ht="16.5" customHeight="1" x14ac:dyDescent="0.3">
      <c r="A261" s="20"/>
      <c r="B261" s="20"/>
      <c r="C261" s="22"/>
      <c r="D261" s="22"/>
      <c r="E261" s="22"/>
      <c r="F261" s="22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ht="16.5" customHeight="1" x14ac:dyDescent="0.3">
      <c r="A262" s="20"/>
      <c r="B262" s="20"/>
      <c r="C262" s="22"/>
      <c r="D262" s="22"/>
      <c r="E262" s="22"/>
      <c r="F262" s="22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ht="16.5" customHeight="1" x14ac:dyDescent="0.3">
      <c r="A263" s="20"/>
      <c r="B263" s="20"/>
      <c r="C263" s="22"/>
      <c r="D263" s="22"/>
      <c r="E263" s="22"/>
      <c r="F263" s="22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ht="16.5" customHeight="1" x14ac:dyDescent="0.3">
      <c r="A264" s="20"/>
      <c r="B264" s="20"/>
      <c r="C264" s="22"/>
      <c r="D264" s="22"/>
      <c r="E264" s="22"/>
      <c r="F264" s="22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ht="16.5" customHeight="1" x14ac:dyDescent="0.3">
      <c r="A265" s="20"/>
      <c r="B265" s="20"/>
      <c r="C265" s="22"/>
      <c r="D265" s="22"/>
      <c r="E265" s="22"/>
      <c r="F265" s="22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ht="16.5" customHeight="1" x14ac:dyDescent="0.3">
      <c r="A266" s="20"/>
      <c r="B266" s="20"/>
      <c r="C266" s="22"/>
      <c r="D266" s="22"/>
      <c r="E266" s="22"/>
      <c r="F266" s="22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ht="16.5" customHeight="1" x14ac:dyDescent="0.3">
      <c r="A267" s="20"/>
      <c r="B267" s="20"/>
      <c r="C267" s="22"/>
      <c r="D267" s="22"/>
      <c r="E267" s="22"/>
      <c r="F267" s="22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ht="16.5" customHeight="1" x14ac:dyDescent="0.3">
      <c r="A268" s="20"/>
      <c r="B268" s="20"/>
      <c r="C268" s="22"/>
      <c r="D268" s="22"/>
      <c r="E268" s="22"/>
      <c r="F268" s="22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ht="16.5" customHeight="1" x14ac:dyDescent="0.3">
      <c r="A269" s="20"/>
      <c r="B269" s="20"/>
      <c r="C269" s="22"/>
      <c r="D269" s="22"/>
      <c r="E269" s="22"/>
      <c r="F269" s="22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ht="16.5" customHeight="1" x14ac:dyDescent="0.3">
      <c r="A270" s="20"/>
      <c r="B270" s="20"/>
      <c r="C270" s="22"/>
      <c r="D270" s="22"/>
      <c r="E270" s="22"/>
      <c r="F270" s="22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ht="16.5" customHeight="1" x14ac:dyDescent="0.3">
      <c r="A271" s="20"/>
      <c r="B271" s="20"/>
      <c r="C271" s="22"/>
      <c r="D271" s="22"/>
      <c r="E271" s="22"/>
      <c r="F271" s="22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ht="16.5" customHeight="1" x14ac:dyDescent="0.3">
      <c r="A272" s="20"/>
      <c r="B272" s="20"/>
      <c r="C272" s="22"/>
      <c r="D272" s="22"/>
      <c r="E272" s="22"/>
      <c r="F272" s="22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ht="16.5" customHeight="1" x14ac:dyDescent="0.3">
      <c r="A273" s="20"/>
      <c r="B273" s="20"/>
      <c r="C273" s="22"/>
      <c r="D273" s="22"/>
      <c r="E273" s="22"/>
      <c r="F273" s="22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ht="16.5" customHeight="1" x14ac:dyDescent="0.3">
      <c r="A274" s="20"/>
      <c r="B274" s="20"/>
      <c r="C274" s="22"/>
      <c r="D274" s="22"/>
      <c r="E274" s="22"/>
      <c r="F274" s="22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ht="16.5" customHeight="1" x14ac:dyDescent="0.3">
      <c r="A275" s="20"/>
      <c r="B275" s="20"/>
      <c r="C275" s="22"/>
      <c r="D275" s="22"/>
      <c r="E275" s="22"/>
      <c r="F275" s="22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ht="16.5" customHeight="1" x14ac:dyDescent="0.3">
      <c r="A276" s="20"/>
      <c r="B276" s="20"/>
      <c r="C276" s="22"/>
      <c r="D276" s="22"/>
      <c r="E276" s="22"/>
      <c r="F276" s="22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ht="16.5" customHeight="1" x14ac:dyDescent="0.3">
      <c r="A277" s="20"/>
      <c r="B277" s="20"/>
      <c r="C277" s="22"/>
      <c r="D277" s="22"/>
      <c r="E277" s="22"/>
      <c r="F277" s="22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ht="16.5" customHeight="1" x14ac:dyDescent="0.3">
      <c r="A278" s="20"/>
      <c r="B278" s="20"/>
      <c r="C278" s="22"/>
      <c r="D278" s="22"/>
      <c r="E278" s="22"/>
      <c r="F278" s="22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ht="16.5" customHeight="1" x14ac:dyDescent="0.3">
      <c r="A279" s="20"/>
      <c r="B279" s="20"/>
      <c r="C279" s="22"/>
      <c r="D279" s="22"/>
      <c r="E279" s="22"/>
      <c r="F279" s="22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ht="16.5" customHeight="1" x14ac:dyDescent="0.3">
      <c r="A280" s="20"/>
      <c r="B280" s="20"/>
      <c r="C280" s="22"/>
      <c r="D280" s="22"/>
      <c r="E280" s="22"/>
      <c r="F280" s="22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ht="16.5" customHeight="1" x14ac:dyDescent="0.3">
      <c r="A281" s="20"/>
      <c r="B281" s="20"/>
      <c r="C281" s="22"/>
      <c r="D281" s="22"/>
      <c r="E281" s="22"/>
      <c r="F281" s="22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ht="16.5" customHeight="1" x14ac:dyDescent="0.3">
      <c r="A282" s="20"/>
      <c r="B282" s="20"/>
      <c r="C282" s="22"/>
      <c r="D282" s="22"/>
      <c r="E282" s="22"/>
      <c r="F282" s="22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ht="16.5" customHeight="1" x14ac:dyDescent="0.3">
      <c r="A283" s="20"/>
      <c r="B283" s="20"/>
      <c r="C283" s="22"/>
      <c r="D283" s="22"/>
      <c r="E283" s="22"/>
      <c r="F283" s="22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ht="16.5" customHeight="1" x14ac:dyDescent="0.3">
      <c r="A284" s="20"/>
      <c r="B284" s="20"/>
      <c r="C284" s="22"/>
      <c r="D284" s="22"/>
      <c r="E284" s="22"/>
      <c r="F284" s="22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ht="16.5" customHeight="1" x14ac:dyDescent="0.3">
      <c r="A285" s="20"/>
      <c r="B285" s="20"/>
      <c r="C285" s="22"/>
      <c r="D285" s="22"/>
      <c r="E285" s="22"/>
      <c r="F285" s="22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ht="16.5" customHeight="1" x14ac:dyDescent="0.3">
      <c r="A286" s="20"/>
      <c r="B286" s="20"/>
      <c r="C286" s="22"/>
      <c r="D286" s="22"/>
      <c r="E286" s="22"/>
      <c r="F286" s="22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ht="16.5" customHeight="1" x14ac:dyDescent="0.3">
      <c r="A287" s="20"/>
      <c r="B287" s="20"/>
      <c r="C287" s="22"/>
      <c r="D287" s="22"/>
      <c r="E287" s="22"/>
      <c r="F287" s="22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ht="16.5" customHeight="1" x14ac:dyDescent="0.3">
      <c r="A288" s="20"/>
      <c r="B288" s="20"/>
      <c r="C288" s="22"/>
      <c r="D288" s="22"/>
      <c r="E288" s="22"/>
      <c r="F288" s="22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 ht="16.5" customHeight="1" x14ac:dyDescent="0.3">
      <c r="A289" s="20"/>
      <c r="B289" s="20"/>
      <c r="C289" s="22"/>
      <c r="D289" s="22"/>
      <c r="E289" s="22"/>
      <c r="F289" s="22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ht="16.5" customHeight="1" x14ac:dyDescent="0.3">
      <c r="A290" s="20"/>
      <c r="B290" s="20"/>
      <c r="C290" s="22"/>
      <c r="D290" s="22"/>
      <c r="E290" s="22"/>
      <c r="F290" s="22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ht="16.5" customHeight="1" x14ac:dyDescent="0.3">
      <c r="A291" s="20"/>
      <c r="B291" s="20"/>
      <c r="C291" s="22"/>
      <c r="D291" s="22"/>
      <c r="E291" s="22"/>
      <c r="F291" s="22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ht="16.5" customHeight="1" x14ac:dyDescent="0.3">
      <c r="A292" s="20"/>
      <c r="B292" s="20"/>
      <c r="C292" s="22"/>
      <c r="D292" s="22"/>
      <c r="E292" s="22"/>
      <c r="F292" s="22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ht="16.5" customHeight="1" x14ac:dyDescent="0.3">
      <c r="A293" s="20"/>
      <c r="B293" s="20"/>
      <c r="C293" s="22"/>
      <c r="D293" s="22"/>
      <c r="E293" s="22"/>
      <c r="F293" s="22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ht="16.5" customHeight="1" x14ac:dyDescent="0.3">
      <c r="A294" s="20"/>
      <c r="B294" s="20"/>
      <c r="C294" s="22"/>
      <c r="D294" s="22"/>
      <c r="E294" s="22"/>
      <c r="F294" s="22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ht="16.5" customHeight="1" x14ac:dyDescent="0.3">
      <c r="A295" s="20"/>
      <c r="B295" s="20"/>
      <c r="C295" s="22"/>
      <c r="D295" s="22"/>
      <c r="E295" s="22"/>
      <c r="F295" s="22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ht="16.5" customHeight="1" x14ac:dyDescent="0.3">
      <c r="A296" s="20"/>
      <c r="B296" s="20"/>
      <c r="C296" s="22"/>
      <c r="D296" s="22"/>
      <c r="E296" s="22"/>
      <c r="F296" s="22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ht="16.5" customHeight="1" x14ac:dyDescent="0.3">
      <c r="A297" s="20"/>
      <c r="B297" s="20"/>
      <c r="C297" s="22"/>
      <c r="D297" s="22"/>
      <c r="E297" s="22"/>
      <c r="F297" s="22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ht="16.5" customHeight="1" x14ac:dyDescent="0.3">
      <c r="A298" s="20"/>
      <c r="B298" s="20"/>
      <c r="C298" s="22"/>
      <c r="D298" s="22"/>
      <c r="E298" s="22"/>
      <c r="F298" s="22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ht="16.5" customHeight="1" x14ac:dyDescent="0.3">
      <c r="A299" s="20"/>
      <c r="B299" s="20"/>
      <c r="C299" s="22"/>
      <c r="D299" s="22"/>
      <c r="E299" s="22"/>
      <c r="F299" s="22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ht="16.5" customHeight="1" x14ac:dyDescent="0.3">
      <c r="A300" s="20"/>
      <c r="B300" s="20"/>
      <c r="C300" s="22"/>
      <c r="D300" s="22"/>
      <c r="E300" s="22"/>
      <c r="F300" s="22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ht="16.5" customHeight="1" x14ac:dyDescent="0.3">
      <c r="A301" s="20"/>
      <c r="B301" s="20"/>
      <c r="C301" s="22"/>
      <c r="D301" s="22"/>
      <c r="E301" s="22"/>
      <c r="F301" s="22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ht="16.5" customHeight="1" x14ac:dyDescent="0.3">
      <c r="A302" s="20"/>
      <c r="B302" s="20"/>
      <c r="C302" s="22"/>
      <c r="D302" s="22"/>
      <c r="E302" s="22"/>
      <c r="F302" s="22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ht="16.5" customHeight="1" x14ac:dyDescent="0.3">
      <c r="A303" s="20"/>
      <c r="B303" s="20"/>
      <c r="C303" s="22"/>
      <c r="D303" s="22"/>
      <c r="E303" s="22"/>
      <c r="F303" s="22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ht="16.5" customHeight="1" x14ac:dyDescent="0.3">
      <c r="A304" s="20"/>
      <c r="B304" s="20"/>
      <c r="C304" s="22"/>
      <c r="D304" s="22"/>
      <c r="E304" s="22"/>
      <c r="F304" s="22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ht="16.5" customHeight="1" x14ac:dyDescent="0.3">
      <c r="A305" s="20"/>
      <c r="B305" s="20"/>
      <c r="C305" s="22"/>
      <c r="D305" s="22"/>
      <c r="E305" s="22"/>
      <c r="F305" s="22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ht="16.5" customHeight="1" x14ac:dyDescent="0.3">
      <c r="A306" s="20"/>
      <c r="B306" s="20"/>
      <c r="C306" s="22"/>
      <c r="D306" s="22"/>
      <c r="E306" s="22"/>
      <c r="F306" s="22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ht="16.5" customHeight="1" x14ac:dyDescent="0.3">
      <c r="A307" s="20"/>
      <c r="B307" s="20"/>
      <c r="C307" s="22"/>
      <c r="D307" s="22"/>
      <c r="E307" s="22"/>
      <c r="F307" s="22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ht="16.5" customHeight="1" x14ac:dyDescent="0.3">
      <c r="A308" s="20"/>
      <c r="B308" s="20"/>
      <c r="C308" s="22"/>
      <c r="D308" s="22"/>
      <c r="E308" s="22"/>
      <c r="F308" s="22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ht="16.5" customHeight="1" x14ac:dyDescent="0.3">
      <c r="A309" s="20"/>
      <c r="B309" s="20"/>
      <c r="C309" s="22"/>
      <c r="D309" s="22"/>
      <c r="E309" s="22"/>
      <c r="F309" s="22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ht="16.5" customHeight="1" x14ac:dyDescent="0.3">
      <c r="A310" s="20"/>
      <c r="B310" s="20"/>
      <c r="C310" s="22"/>
      <c r="D310" s="22"/>
      <c r="E310" s="22"/>
      <c r="F310" s="22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ht="16.5" customHeight="1" x14ac:dyDescent="0.3">
      <c r="A311" s="20"/>
      <c r="B311" s="20"/>
      <c r="C311" s="22"/>
      <c r="D311" s="22"/>
      <c r="E311" s="22"/>
      <c r="F311" s="22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ht="16.5" customHeight="1" x14ac:dyDescent="0.3">
      <c r="A312" s="20"/>
      <c r="B312" s="20"/>
      <c r="C312" s="22"/>
      <c r="D312" s="22"/>
      <c r="E312" s="22"/>
      <c r="F312" s="22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ht="16.5" customHeight="1" x14ac:dyDescent="0.3">
      <c r="A313" s="20"/>
      <c r="B313" s="20"/>
      <c r="C313" s="22"/>
      <c r="D313" s="22"/>
      <c r="E313" s="22"/>
      <c r="F313" s="22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ht="16.5" customHeight="1" x14ac:dyDescent="0.3">
      <c r="A314" s="20"/>
      <c r="B314" s="20"/>
      <c r="C314" s="22"/>
      <c r="D314" s="22"/>
      <c r="E314" s="22"/>
      <c r="F314" s="22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ht="16.5" customHeight="1" x14ac:dyDescent="0.3">
      <c r="A315" s="20"/>
      <c r="B315" s="20"/>
      <c r="C315" s="22"/>
      <c r="D315" s="22"/>
      <c r="E315" s="22"/>
      <c r="F315" s="22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ht="16.5" customHeight="1" x14ac:dyDescent="0.3">
      <c r="A316" s="20"/>
      <c r="B316" s="20"/>
      <c r="C316" s="22"/>
      <c r="D316" s="22"/>
      <c r="E316" s="22"/>
      <c r="F316" s="22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ht="16.5" customHeight="1" x14ac:dyDescent="0.3">
      <c r="A317" s="20"/>
      <c r="B317" s="20"/>
      <c r="C317" s="22"/>
      <c r="D317" s="22"/>
      <c r="E317" s="22"/>
      <c r="F317" s="22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ht="16.5" customHeight="1" x14ac:dyDescent="0.3">
      <c r="A318" s="20"/>
      <c r="B318" s="20"/>
      <c r="C318" s="22"/>
      <c r="D318" s="22"/>
      <c r="E318" s="22"/>
      <c r="F318" s="22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ht="16.5" customHeight="1" x14ac:dyDescent="0.3">
      <c r="A319" s="20"/>
      <c r="B319" s="20"/>
      <c r="C319" s="22"/>
      <c r="D319" s="22"/>
      <c r="E319" s="22"/>
      <c r="F319" s="22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ht="16.5" customHeight="1" x14ac:dyDescent="0.3">
      <c r="A320" s="20"/>
      <c r="B320" s="20"/>
      <c r="C320" s="22"/>
      <c r="D320" s="22"/>
      <c r="E320" s="22"/>
      <c r="F320" s="22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ht="16.5" customHeight="1" x14ac:dyDescent="0.3">
      <c r="A321" s="20"/>
      <c r="B321" s="20"/>
      <c r="C321" s="22"/>
      <c r="D321" s="22"/>
      <c r="E321" s="22"/>
      <c r="F321" s="22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ht="16.5" customHeight="1" x14ac:dyDescent="0.3">
      <c r="A322" s="20"/>
      <c r="B322" s="20"/>
      <c r="C322" s="22"/>
      <c r="D322" s="22"/>
      <c r="E322" s="22"/>
      <c r="F322" s="22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ht="16.5" customHeight="1" x14ac:dyDescent="0.3">
      <c r="A323" s="20"/>
      <c r="B323" s="20"/>
      <c r="C323" s="22"/>
      <c r="D323" s="22"/>
      <c r="E323" s="22"/>
      <c r="F323" s="22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ht="16.5" customHeight="1" x14ac:dyDescent="0.3">
      <c r="A324" s="20"/>
      <c r="B324" s="20"/>
      <c r="C324" s="22"/>
      <c r="D324" s="22"/>
      <c r="E324" s="22"/>
      <c r="F324" s="22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ht="16.5" customHeight="1" x14ac:dyDescent="0.3">
      <c r="A325" s="20"/>
      <c r="B325" s="20"/>
      <c r="C325" s="22"/>
      <c r="D325" s="22"/>
      <c r="E325" s="22"/>
      <c r="F325" s="22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ht="16.5" customHeight="1" x14ac:dyDescent="0.3">
      <c r="A326" s="20"/>
      <c r="B326" s="20"/>
      <c r="C326" s="22"/>
      <c r="D326" s="22"/>
      <c r="E326" s="22"/>
      <c r="F326" s="22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ht="16.5" customHeight="1" x14ac:dyDescent="0.3">
      <c r="A327" s="20"/>
      <c r="B327" s="20"/>
      <c r="C327" s="22"/>
      <c r="D327" s="22"/>
      <c r="E327" s="22"/>
      <c r="F327" s="22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ht="16.5" customHeight="1" x14ac:dyDescent="0.3">
      <c r="A328" s="20"/>
      <c r="B328" s="20"/>
      <c r="C328" s="22"/>
      <c r="D328" s="22"/>
      <c r="E328" s="22"/>
      <c r="F328" s="22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ht="16.5" customHeight="1" x14ac:dyDescent="0.3">
      <c r="A329" s="20"/>
      <c r="B329" s="20"/>
      <c r="C329" s="22"/>
      <c r="D329" s="22"/>
      <c r="E329" s="22"/>
      <c r="F329" s="22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 ht="16.5" customHeight="1" x14ac:dyDescent="0.3">
      <c r="A330" s="20"/>
      <c r="B330" s="20"/>
      <c r="C330" s="22"/>
      <c r="D330" s="22"/>
      <c r="E330" s="22"/>
      <c r="F330" s="22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ht="16.5" customHeight="1" x14ac:dyDescent="0.3">
      <c r="A331" s="20"/>
      <c r="B331" s="20"/>
      <c r="C331" s="22"/>
      <c r="D331" s="22"/>
      <c r="E331" s="22"/>
      <c r="F331" s="22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ht="16.5" customHeight="1" x14ac:dyDescent="0.3">
      <c r="A332" s="20"/>
      <c r="B332" s="20"/>
      <c r="C332" s="22"/>
      <c r="D332" s="22"/>
      <c r="E332" s="22"/>
      <c r="F332" s="22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ht="16.5" customHeight="1" x14ac:dyDescent="0.3">
      <c r="A333" s="20"/>
      <c r="B333" s="20"/>
      <c r="C333" s="22"/>
      <c r="D333" s="22"/>
      <c r="E333" s="22"/>
      <c r="F333" s="22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ht="16.5" customHeight="1" x14ac:dyDescent="0.3">
      <c r="A334" s="20"/>
      <c r="B334" s="20"/>
      <c r="C334" s="22"/>
      <c r="D334" s="22"/>
      <c r="E334" s="22"/>
      <c r="F334" s="22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ht="16.5" customHeight="1" x14ac:dyDescent="0.3">
      <c r="A335" s="20"/>
      <c r="B335" s="20"/>
      <c r="C335" s="22"/>
      <c r="D335" s="22"/>
      <c r="E335" s="22"/>
      <c r="F335" s="22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ht="16.5" customHeight="1" x14ac:dyDescent="0.3">
      <c r="A336" s="20"/>
      <c r="B336" s="20"/>
      <c r="C336" s="22"/>
      <c r="D336" s="22"/>
      <c r="E336" s="22"/>
      <c r="F336" s="22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ht="16.5" customHeight="1" x14ac:dyDescent="0.3">
      <c r="A337" s="20"/>
      <c r="B337" s="20"/>
      <c r="C337" s="22"/>
      <c r="D337" s="22"/>
      <c r="E337" s="22"/>
      <c r="F337" s="22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ht="16.5" customHeight="1" x14ac:dyDescent="0.3">
      <c r="A338" s="20"/>
      <c r="B338" s="20"/>
      <c r="C338" s="22"/>
      <c r="D338" s="22"/>
      <c r="E338" s="22"/>
      <c r="F338" s="22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ht="16.5" customHeight="1" x14ac:dyDescent="0.3">
      <c r="A339" s="20"/>
      <c r="B339" s="20"/>
      <c r="C339" s="22"/>
      <c r="D339" s="22"/>
      <c r="E339" s="22"/>
      <c r="F339" s="22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ht="16.5" customHeight="1" x14ac:dyDescent="0.3">
      <c r="A340" s="20"/>
      <c r="B340" s="20"/>
      <c r="C340" s="22"/>
      <c r="D340" s="22"/>
      <c r="E340" s="22"/>
      <c r="F340" s="22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ht="16.5" customHeight="1" x14ac:dyDescent="0.3">
      <c r="A341" s="20"/>
      <c r="B341" s="20"/>
      <c r="C341" s="22"/>
      <c r="D341" s="22"/>
      <c r="E341" s="22"/>
      <c r="F341" s="22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ht="16.5" customHeight="1" x14ac:dyDescent="0.3">
      <c r="A342" s="20"/>
      <c r="B342" s="20"/>
      <c r="C342" s="22"/>
      <c r="D342" s="22"/>
      <c r="E342" s="22"/>
      <c r="F342" s="22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ht="16.5" customHeight="1" x14ac:dyDescent="0.3">
      <c r="A343" s="20"/>
      <c r="B343" s="20"/>
      <c r="C343" s="22"/>
      <c r="D343" s="22"/>
      <c r="E343" s="22"/>
      <c r="F343" s="22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ht="16.5" customHeight="1" x14ac:dyDescent="0.3">
      <c r="A344" s="20"/>
      <c r="B344" s="20"/>
      <c r="C344" s="22"/>
      <c r="D344" s="22"/>
      <c r="E344" s="22"/>
      <c r="F344" s="22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ht="16.5" customHeight="1" x14ac:dyDescent="0.3">
      <c r="A345" s="20"/>
      <c r="B345" s="20"/>
      <c r="C345" s="22"/>
      <c r="D345" s="22"/>
      <c r="E345" s="22"/>
      <c r="F345" s="22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ht="16.5" customHeight="1" x14ac:dyDescent="0.3">
      <c r="A346" s="20"/>
      <c r="B346" s="20"/>
      <c r="C346" s="22"/>
      <c r="D346" s="22"/>
      <c r="E346" s="22"/>
      <c r="F346" s="22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ht="16.5" customHeight="1" x14ac:dyDescent="0.3">
      <c r="A347" s="20"/>
      <c r="B347" s="20"/>
      <c r="C347" s="22"/>
      <c r="D347" s="22"/>
      <c r="E347" s="22"/>
      <c r="F347" s="22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ht="16.5" customHeight="1" x14ac:dyDescent="0.3">
      <c r="A348" s="20"/>
      <c r="B348" s="20"/>
      <c r="C348" s="22"/>
      <c r="D348" s="22"/>
      <c r="E348" s="22"/>
      <c r="F348" s="22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ht="16.5" customHeight="1" x14ac:dyDescent="0.3">
      <c r="A349" s="20"/>
      <c r="B349" s="20"/>
      <c r="C349" s="22"/>
      <c r="D349" s="22"/>
      <c r="E349" s="22"/>
      <c r="F349" s="22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ht="16.5" customHeight="1" x14ac:dyDescent="0.3">
      <c r="A350" s="20"/>
      <c r="B350" s="20"/>
      <c r="C350" s="22"/>
      <c r="D350" s="22"/>
      <c r="E350" s="22"/>
      <c r="F350" s="22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 ht="16.5" customHeight="1" x14ac:dyDescent="0.3">
      <c r="A351" s="20"/>
      <c r="B351" s="20"/>
      <c r="C351" s="22"/>
      <c r="D351" s="22"/>
      <c r="E351" s="22"/>
      <c r="F351" s="22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ht="16.5" customHeight="1" x14ac:dyDescent="0.3">
      <c r="A352" s="20"/>
      <c r="B352" s="20"/>
      <c r="C352" s="22"/>
      <c r="D352" s="22"/>
      <c r="E352" s="22"/>
      <c r="F352" s="22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ht="16.5" customHeight="1" x14ac:dyDescent="0.3">
      <c r="A353" s="20"/>
      <c r="B353" s="20"/>
      <c r="C353" s="22"/>
      <c r="D353" s="22"/>
      <c r="E353" s="22"/>
      <c r="F353" s="22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 ht="16.5" customHeight="1" x14ac:dyDescent="0.3">
      <c r="A354" s="20"/>
      <c r="B354" s="20"/>
      <c r="C354" s="22"/>
      <c r="D354" s="22"/>
      <c r="E354" s="22"/>
      <c r="F354" s="22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ht="16.5" customHeight="1" x14ac:dyDescent="0.3">
      <c r="A355" s="20"/>
      <c r="B355" s="20"/>
      <c r="C355" s="22"/>
      <c r="D355" s="22"/>
      <c r="E355" s="22"/>
      <c r="F355" s="22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ht="16.5" customHeight="1" x14ac:dyDescent="0.3">
      <c r="A356" s="20"/>
      <c r="B356" s="20"/>
      <c r="C356" s="22"/>
      <c r="D356" s="22"/>
      <c r="E356" s="22"/>
      <c r="F356" s="22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ht="16.5" customHeight="1" x14ac:dyDescent="0.3">
      <c r="A357" s="20"/>
      <c r="B357" s="20"/>
      <c r="C357" s="22"/>
      <c r="D357" s="22"/>
      <c r="E357" s="22"/>
      <c r="F357" s="22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ht="16.5" customHeight="1" x14ac:dyDescent="0.3">
      <c r="A358" s="20"/>
      <c r="B358" s="20"/>
      <c r="C358" s="22"/>
      <c r="D358" s="22"/>
      <c r="E358" s="22"/>
      <c r="F358" s="22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ht="16.5" customHeight="1" x14ac:dyDescent="0.3">
      <c r="A359" s="20"/>
      <c r="B359" s="20"/>
      <c r="C359" s="22"/>
      <c r="D359" s="22"/>
      <c r="E359" s="22"/>
      <c r="F359" s="22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ht="16.5" customHeight="1" x14ac:dyDescent="0.3">
      <c r="A360" s="20"/>
      <c r="B360" s="20"/>
      <c r="C360" s="22"/>
      <c r="D360" s="22"/>
      <c r="E360" s="22"/>
      <c r="F360" s="22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ht="16.5" customHeight="1" x14ac:dyDescent="0.3">
      <c r="A361" s="20"/>
      <c r="B361" s="20"/>
      <c r="C361" s="22"/>
      <c r="D361" s="22"/>
      <c r="E361" s="22"/>
      <c r="F361" s="22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ht="16.5" customHeight="1" x14ac:dyDescent="0.3">
      <c r="A362" s="20"/>
      <c r="B362" s="20"/>
      <c r="C362" s="22"/>
      <c r="D362" s="22"/>
      <c r="E362" s="22"/>
      <c r="F362" s="22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ht="16.5" customHeight="1" x14ac:dyDescent="0.3">
      <c r="A363" s="20"/>
      <c r="B363" s="20"/>
      <c r="C363" s="22"/>
      <c r="D363" s="22"/>
      <c r="E363" s="22"/>
      <c r="F363" s="22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ht="16.5" customHeight="1" x14ac:dyDescent="0.3">
      <c r="A364" s="20"/>
      <c r="B364" s="20"/>
      <c r="C364" s="22"/>
      <c r="D364" s="22"/>
      <c r="E364" s="22"/>
      <c r="F364" s="22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ht="16.5" customHeight="1" x14ac:dyDescent="0.3">
      <c r="A365" s="20"/>
      <c r="B365" s="20"/>
      <c r="C365" s="22"/>
      <c r="D365" s="22"/>
      <c r="E365" s="22"/>
      <c r="F365" s="22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ht="16.5" customHeight="1" x14ac:dyDescent="0.3">
      <c r="A366" s="20"/>
      <c r="B366" s="20"/>
      <c r="C366" s="22"/>
      <c r="D366" s="22"/>
      <c r="E366" s="22"/>
      <c r="F366" s="22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ht="16.5" customHeight="1" x14ac:dyDescent="0.3">
      <c r="A367" s="20"/>
      <c r="B367" s="20"/>
      <c r="C367" s="22"/>
      <c r="D367" s="22"/>
      <c r="E367" s="22"/>
      <c r="F367" s="22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ht="16.5" customHeight="1" x14ac:dyDescent="0.3">
      <c r="A368" s="20"/>
      <c r="B368" s="20"/>
      <c r="C368" s="22"/>
      <c r="D368" s="22"/>
      <c r="E368" s="22"/>
      <c r="F368" s="22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ht="16.5" customHeight="1" x14ac:dyDescent="0.3">
      <c r="A369" s="20"/>
      <c r="B369" s="20"/>
      <c r="C369" s="22"/>
      <c r="D369" s="22"/>
      <c r="E369" s="22"/>
      <c r="F369" s="22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 ht="16.5" customHeight="1" x14ac:dyDescent="0.3">
      <c r="A370" s="20"/>
      <c r="B370" s="20"/>
      <c r="C370" s="22"/>
      <c r="D370" s="22"/>
      <c r="E370" s="22"/>
      <c r="F370" s="22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 ht="16.5" customHeight="1" x14ac:dyDescent="0.3">
      <c r="A371" s="20"/>
      <c r="B371" s="20"/>
      <c r="C371" s="22"/>
      <c r="D371" s="22"/>
      <c r="E371" s="22"/>
      <c r="F371" s="22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ht="16.5" customHeight="1" x14ac:dyDescent="0.3">
      <c r="A372" s="20"/>
      <c r="B372" s="20"/>
      <c r="C372" s="22"/>
      <c r="D372" s="22"/>
      <c r="E372" s="22"/>
      <c r="F372" s="22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 ht="16.5" customHeight="1" x14ac:dyDescent="0.3">
      <c r="A373" s="20"/>
      <c r="B373" s="20"/>
      <c r="C373" s="22"/>
      <c r="D373" s="22"/>
      <c r="E373" s="22"/>
      <c r="F373" s="22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 ht="16.5" customHeight="1" x14ac:dyDescent="0.3">
      <c r="A374" s="20"/>
      <c r="B374" s="20"/>
      <c r="C374" s="22"/>
      <c r="D374" s="22"/>
      <c r="E374" s="22"/>
      <c r="F374" s="22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 ht="16.5" customHeight="1" x14ac:dyDescent="0.3">
      <c r="A375" s="20"/>
      <c r="B375" s="20"/>
      <c r="C375" s="22"/>
      <c r="D375" s="22"/>
      <c r="E375" s="22"/>
      <c r="F375" s="22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 ht="16.5" customHeight="1" x14ac:dyDescent="0.3">
      <c r="A376" s="20"/>
      <c r="B376" s="20"/>
      <c r="C376" s="22"/>
      <c r="D376" s="22"/>
      <c r="E376" s="22"/>
      <c r="F376" s="22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 ht="16.5" customHeight="1" x14ac:dyDescent="0.3">
      <c r="A377" s="20"/>
      <c r="B377" s="20"/>
      <c r="C377" s="22"/>
      <c r="D377" s="22"/>
      <c r="E377" s="22"/>
      <c r="F377" s="22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 ht="16.5" customHeight="1" x14ac:dyDescent="0.3">
      <c r="A378" s="20"/>
      <c r="B378" s="20"/>
      <c r="C378" s="22"/>
      <c r="D378" s="22"/>
      <c r="E378" s="22"/>
      <c r="F378" s="22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 ht="16.5" customHeight="1" x14ac:dyDescent="0.3">
      <c r="A379" s="20"/>
      <c r="B379" s="20"/>
      <c r="C379" s="22"/>
      <c r="D379" s="22"/>
      <c r="E379" s="22"/>
      <c r="F379" s="22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 ht="16.5" customHeight="1" x14ac:dyDescent="0.3">
      <c r="A380" s="20"/>
      <c r="B380" s="20"/>
      <c r="C380" s="22"/>
      <c r="D380" s="22"/>
      <c r="E380" s="22"/>
      <c r="F380" s="22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 ht="16.5" customHeight="1" x14ac:dyDescent="0.3">
      <c r="A381" s="20"/>
      <c r="B381" s="20"/>
      <c r="C381" s="22"/>
      <c r="D381" s="22"/>
      <c r="E381" s="22"/>
      <c r="F381" s="22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 ht="16.5" customHeight="1" x14ac:dyDescent="0.3">
      <c r="A382" s="20"/>
      <c r="B382" s="20"/>
      <c r="C382" s="22"/>
      <c r="D382" s="22"/>
      <c r="E382" s="22"/>
      <c r="F382" s="22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 ht="16.5" customHeight="1" x14ac:dyDescent="0.3">
      <c r="A383" s="20"/>
      <c r="B383" s="20"/>
      <c r="C383" s="22"/>
      <c r="D383" s="22"/>
      <c r="E383" s="22"/>
      <c r="F383" s="22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 ht="16.5" customHeight="1" x14ac:dyDescent="0.3">
      <c r="A384" s="20"/>
      <c r="B384" s="20"/>
      <c r="C384" s="22"/>
      <c r="D384" s="22"/>
      <c r="E384" s="22"/>
      <c r="F384" s="22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 ht="16.5" customHeight="1" x14ac:dyDescent="0.3">
      <c r="A385" s="20"/>
      <c r="B385" s="20"/>
      <c r="C385" s="22"/>
      <c r="D385" s="22"/>
      <c r="E385" s="22"/>
      <c r="F385" s="22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 ht="16.5" customHeight="1" x14ac:dyDescent="0.3">
      <c r="A386" s="20"/>
      <c r="B386" s="20"/>
      <c r="C386" s="22"/>
      <c r="D386" s="22"/>
      <c r="E386" s="22"/>
      <c r="F386" s="22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 ht="16.5" customHeight="1" x14ac:dyDescent="0.3">
      <c r="A387" s="20"/>
      <c r="B387" s="20"/>
      <c r="C387" s="22"/>
      <c r="D387" s="22"/>
      <c r="E387" s="22"/>
      <c r="F387" s="22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 ht="16.5" customHeight="1" x14ac:dyDescent="0.3">
      <c r="A388" s="20"/>
      <c r="B388" s="20"/>
      <c r="C388" s="22"/>
      <c r="D388" s="22"/>
      <c r="E388" s="22"/>
      <c r="F388" s="22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 ht="16.5" customHeight="1" x14ac:dyDescent="0.3">
      <c r="A389" s="20"/>
      <c r="B389" s="20"/>
      <c r="C389" s="22"/>
      <c r="D389" s="22"/>
      <c r="E389" s="22"/>
      <c r="F389" s="22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 ht="16.5" customHeight="1" x14ac:dyDescent="0.3">
      <c r="A390" s="20"/>
      <c r="B390" s="20"/>
      <c r="C390" s="22"/>
      <c r="D390" s="22"/>
      <c r="E390" s="22"/>
      <c r="F390" s="22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 ht="16.5" customHeight="1" x14ac:dyDescent="0.3">
      <c r="A391" s="20"/>
      <c r="B391" s="20"/>
      <c r="C391" s="22"/>
      <c r="D391" s="22"/>
      <c r="E391" s="22"/>
      <c r="F391" s="22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 ht="16.5" customHeight="1" x14ac:dyDescent="0.3">
      <c r="A392" s="20"/>
      <c r="B392" s="20"/>
      <c r="C392" s="22"/>
      <c r="D392" s="22"/>
      <c r="E392" s="22"/>
      <c r="F392" s="22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 ht="16.5" customHeight="1" x14ac:dyDescent="0.3">
      <c r="A393" s="20"/>
      <c r="B393" s="20"/>
      <c r="C393" s="22"/>
      <c r="D393" s="22"/>
      <c r="E393" s="22"/>
      <c r="F393" s="22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 ht="16.5" customHeight="1" x14ac:dyDescent="0.3">
      <c r="A394" s="20"/>
      <c r="B394" s="20"/>
      <c r="C394" s="22"/>
      <c r="D394" s="22"/>
      <c r="E394" s="22"/>
      <c r="F394" s="22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 ht="16.5" customHeight="1" x14ac:dyDescent="0.3">
      <c r="A395" s="20"/>
      <c r="B395" s="20"/>
      <c r="C395" s="22"/>
      <c r="D395" s="22"/>
      <c r="E395" s="22"/>
      <c r="F395" s="22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 ht="16.5" customHeight="1" x14ac:dyDescent="0.3">
      <c r="A396" s="20"/>
      <c r="B396" s="20"/>
      <c r="C396" s="22"/>
      <c r="D396" s="22"/>
      <c r="E396" s="22"/>
      <c r="F396" s="22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 ht="16.5" customHeight="1" x14ac:dyDescent="0.3">
      <c r="A397" s="20"/>
      <c r="B397" s="20"/>
      <c r="C397" s="22"/>
      <c r="D397" s="22"/>
      <c r="E397" s="22"/>
      <c r="F397" s="22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 ht="16.5" customHeight="1" x14ac:dyDescent="0.3">
      <c r="A398" s="20"/>
      <c r="B398" s="20"/>
      <c r="C398" s="22"/>
      <c r="D398" s="22"/>
      <c r="E398" s="22"/>
      <c r="F398" s="22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 ht="16.5" customHeight="1" x14ac:dyDescent="0.3">
      <c r="A399" s="20"/>
      <c r="B399" s="20"/>
      <c r="C399" s="22"/>
      <c r="D399" s="22"/>
      <c r="E399" s="22"/>
      <c r="F399" s="22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 ht="16.5" customHeight="1" x14ac:dyDescent="0.3">
      <c r="A400" s="20"/>
      <c r="B400" s="20"/>
      <c r="C400" s="22"/>
      <c r="D400" s="22"/>
      <c r="E400" s="22"/>
      <c r="F400" s="22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 ht="16.5" customHeight="1" x14ac:dyDescent="0.3">
      <c r="A401" s="20"/>
      <c r="B401" s="20"/>
      <c r="C401" s="22"/>
      <c r="D401" s="22"/>
      <c r="E401" s="22"/>
      <c r="F401" s="22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 ht="16.5" customHeight="1" x14ac:dyDescent="0.3">
      <c r="A402" s="20"/>
      <c r="B402" s="20"/>
      <c r="C402" s="22"/>
      <c r="D402" s="22"/>
      <c r="E402" s="22"/>
      <c r="F402" s="22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 ht="16.5" customHeight="1" x14ac:dyDescent="0.3">
      <c r="A403" s="20"/>
      <c r="B403" s="20"/>
      <c r="C403" s="22"/>
      <c r="D403" s="22"/>
      <c r="E403" s="22"/>
      <c r="F403" s="22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 ht="16.5" customHeight="1" x14ac:dyDescent="0.3">
      <c r="A404" s="20"/>
      <c r="B404" s="20"/>
      <c r="C404" s="22"/>
      <c r="D404" s="22"/>
      <c r="E404" s="22"/>
      <c r="F404" s="22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 ht="16.5" customHeight="1" x14ac:dyDescent="0.3">
      <c r="A405" s="20"/>
      <c r="B405" s="20"/>
      <c r="C405" s="22"/>
      <c r="D405" s="22"/>
      <c r="E405" s="22"/>
      <c r="F405" s="22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 ht="16.5" customHeight="1" x14ac:dyDescent="0.3">
      <c r="A406" s="20"/>
      <c r="B406" s="20"/>
      <c r="C406" s="22"/>
      <c r="D406" s="22"/>
      <c r="E406" s="22"/>
      <c r="F406" s="22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 ht="16.5" customHeight="1" x14ac:dyDescent="0.3">
      <c r="A407" s="20"/>
      <c r="B407" s="20"/>
      <c r="C407" s="22"/>
      <c r="D407" s="22"/>
      <c r="E407" s="22"/>
      <c r="F407" s="22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 ht="16.5" customHeight="1" x14ac:dyDescent="0.3">
      <c r="A408" s="20"/>
      <c r="B408" s="20"/>
      <c r="C408" s="22"/>
      <c r="D408" s="22"/>
      <c r="E408" s="22"/>
      <c r="F408" s="22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 ht="16.5" customHeight="1" x14ac:dyDescent="0.3">
      <c r="A409" s="20"/>
      <c r="B409" s="20"/>
      <c r="C409" s="22"/>
      <c r="D409" s="22"/>
      <c r="E409" s="22"/>
      <c r="F409" s="22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 ht="16.5" customHeight="1" x14ac:dyDescent="0.3">
      <c r="A410" s="20"/>
      <c r="B410" s="20"/>
      <c r="C410" s="22"/>
      <c r="D410" s="22"/>
      <c r="E410" s="22"/>
      <c r="F410" s="22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 ht="16.5" customHeight="1" x14ac:dyDescent="0.3">
      <c r="A411" s="20"/>
      <c r="B411" s="20"/>
      <c r="C411" s="22"/>
      <c r="D411" s="22"/>
      <c r="E411" s="22"/>
      <c r="F411" s="22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 ht="16.5" customHeight="1" x14ac:dyDescent="0.3">
      <c r="A412" s="20"/>
      <c r="B412" s="20"/>
      <c r="C412" s="22"/>
      <c r="D412" s="22"/>
      <c r="E412" s="22"/>
      <c r="F412" s="22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 ht="16.5" customHeight="1" x14ac:dyDescent="0.3">
      <c r="A413" s="20"/>
      <c r="B413" s="20"/>
      <c r="C413" s="22"/>
      <c r="D413" s="22"/>
      <c r="E413" s="22"/>
      <c r="F413" s="22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 ht="16.5" customHeight="1" x14ac:dyDescent="0.3">
      <c r="A414" s="20"/>
      <c r="B414" s="20"/>
      <c r="C414" s="22"/>
      <c r="D414" s="22"/>
      <c r="E414" s="22"/>
      <c r="F414" s="22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 ht="16.5" customHeight="1" x14ac:dyDescent="0.3">
      <c r="A415" s="20"/>
      <c r="B415" s="20"/>
      <c r="C415" s="22"/>
      <c r="D415" s="22"/>
      <c r="E415" s="22"/>
      <c r="F415" s="22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 ht="16.5" customHeight="1" x14ac:dyDescent="0.3">
      <c r="A416" s="20"/>
      <c r="B416" s="20"/>
      <c r="C416" s="22"/>
      <c r="D416" s="22"/>
      <c r="E416" s="22"/>
      <c r="F416" s="22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 ht="16.5" customHeight="1" x14ac:dyDescent="0.3">
      <c r="A417" s="20"/>
      <c r="B417" s="20"/>
      <c r="C417" s="22"/>
      <c r="D417" s="22"/>
      <c r="E417" s="22"/>
      <c r="F417" s="22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 ht="16.5" customHeight="1" x14ac:dyDescent="0.3">
      <c r="A418" s="20"/>
      <c r="B418" s="20"/>
      <c r="C418" s="22"/>
      <c r="D418" s="22"/>
      <c r="E418" s="22"/>
      <c r="F418" s="22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 ht="16.5" customHeight="1" x14ac:dyDescent="0.3">
      <c r="A419" s="20"/>
      <c r="B419" s="20"/>
      <c r="C419" s="22"/>
      <c r="D419" s="22"/>
      <c r="E419" s="22"/>
      <c r="F419" s="22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 ht="16.5" customHeight="1" x14ac:dyDescent="0.3">
      <c r="A420" s="20"/>
      <c r="B420" s="20"/>
      <c r="C420" s="22"/>
      <c r="D420" s="22"/>
      <c r="E420" s="22"/>
      <c r="F420" s="22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 ht="16.5" customHeight="1" x14ac:dyDescent="0.3">
      <c r="A421" s="20"/>
      <c r="B421" s="20"/>
      <c r="C421" s="22"/>
      <c r="D421" s="22"/>
      <c r="E421" s="22"/>
      <c r="F421" s="22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 ht="16.5" customHeight="1" x14ac:dyDescent="0.3">
      <c r="A422" s="20"/>
      <c r="B422" s="20"/>
      <c r="C422" s="22"/>
      <c r="D422" s="22"/>
      <c r="E422" s="22"/>
      <c r="F422" s="22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 ht="16.5" customHeight="1" x14ac:dyDescent="0.3">
      <c r="A423" s="20"/>
      <c r="B423" s="20"/>
      <c r="C423" s="22"/>
      <c r="D423" s="22"/>
      <c r="E423" s="22"/>
      <c r="F423" s="22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 ht="16.5" customHeight="1" x14ac:dyDescent="0.3">
      <c r="A424" s="20"/>
      <c r="B424" s="20"/>
      <c r="C424" s="22"/>
      <c r="D424" s="22"/>
      <c r="E424" s="22"/>
      <c r="F424" s="22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 ht="16.5" customHeight="1" x14ac:dyDescent="0.3">
      <c r="A425" s="20"/>
      <c r="B425" s="20"/>
      <c r="C425" s="22"/>
      <c r="D425" s="22"/>
      <c r="E425" s="22"/>
      <c r="F425" s="22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 ht="16.5" customHeight="1" x14ac:dyDescent="0.3">
      <c r="A426" s="20"/>
      <c r="B426" s="20"/>
      <c r="C426" s="22"/>
      <c r="D426" s="22"/>
      <c r="E426" s="22"/>
      <c r="F426" s="22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 ht="16.5" customHeight="1" x14ac:dyDescent="0.3">
      <c r="A427" s="20"/>
      <c r="B427" s="20"/>
      <c r="C427" s="22"/>
      <c r="D427" s="22"/>
      <c r="E427" s="22"/>
      <c r="F427" s="22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 ht="16.5" customHeight="1" x14ac:dyDescent="0.3">
      <c r="A428" s="20"/>
      <c r="B428" s="20"/>
      <c r="C428" s="22"/>
      <c r="D428" s="22"/>
      <c r="E428" s="22"/>
      <c r="F428" s="22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 ht="16.5" customHeight="1" x14ac:dyDescent="0.3">
      <c r="A429" s="20"/>
      <c r="B429" s="20"/>
      <c r="C429" s="22"/>
      <c r="D429" s="22"/>
      <c r="E429" s="22"/>
      <c r="F429" s="22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 ht="16.5" customHeight="1" x14ac:dyDescent="0.3">
      <c r="A430" s="20"/>
      <c r="B430" s="20"/>
      <c r="C430" s="22"/>
      <c r="D430" s="22"/>
      <c r="E430" s="22"/>
      <c r="F430" s="22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 ht="16.5" customHeight="1" x14ac:dyDescent="0.3">
      <c r="A431" s="20"/>
      <c r="B431" s="20"/>
      <c r="C431" s="22"/>
      <c r="D431" s="22"/>
      <c r="E431" s="22"/>
      <c r="F431" s="22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 ht="16.5" customHeight="1" x14ac:dyDescent="0.3">
      <c r="A432" s="20"/>
      <c r="B432" s="20"/>
      <c r="C432" s="22"/>
      <c r="D432" s="22"/>
      <c r="E432" s="22"/>
      <c r="F432" s="22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 ht="16.5" customHeight="1" x14ac:dyDescent="0.3">
      <c r="A433" s="20"/>
      <c r="B433" s="20"/>
      <c r="C433" s="22"/>
      <c r="D433" s="22"/>
      <c r="E433" s="22"/>
      <c r="F433" s="22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 ht="16.5" customHeight="1" x14ac:dyDescent="0.3">
      <c r="A434" s="20"/>
      <c r="B434" s="20"/>
      <c r="C434" s="22"/>
      <c r="D434" s="22"/>
      <c r="E434" s="22"/>
      <c r="F434" s="22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 ht="16.5" customHeight="1" x14ac:dyDescent="0.3">
      <c r="A435" s="20"/>
      <c r="B435" s="20"/>
      <c r="C435" s="22"/>
      <c r="D435" s="22"/>
      <c r="E435" s="22"/>
      <c r="F435" s="22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 ht="16.5" customHeight="1" x14ac:dyDescent="0.3">
      <c r="A436" s="20"/>
      <c r="B436" s="20"/>
      <c r="C436" s="22"/>
      <c r="D436" s="22"/>
      <c r="E436" s="22"/>
      <c r="F436" s="22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 ht="16.5" customHeight="1" x14ac:dyDescent="0.3">
      <c r="A437" s="20"/>
      <c r="B437" s="20"/>
      <c r="C437" s="22"/>
      <c r="D437" s="22"/>
      <c r="E437" s="22"/>
      <c r="F437" s="22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 ht="16.5" customHeight="1" x14ac:dyDescent="0.3">
      <c r="A438" s="20"/>
      <c r="B438" s="20"/>
      <c r="C438" s="22"/>
      <c r="D438" s="22"/>
      <c r="E438" s="22"/>
      <c r="F438" s="22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 ht="16.5" customHeight="1" x14ac:dyDescent="0.3">
      <c r="A439" s="20"/>
      <c r="B439" s="20"/>
      <c r="C439" s="22"/>
      <c r="D439" s="22"/>
      <c r="E439" s="22"/>
      <c r="F439" s="2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 ht="16.5" customHeight="1" x14ac:dyDescent="0.3">
      <c r="A440" s="20"/>
      <c r="B440" s="20"/>
      <c r="C440" s="22"/>
      <c r="D440" s="22"/>
      <c r="E440" s="22"/>
      <c r="F440" s="22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 ht="16.5" customHeight="1" x14ac:dyDescent="0.3">
      <c r="A441" s="20"/>
      <c r="B441" s="20"/>
      <c r="C441" s="22"/>
      <c r="D441" s="22"/>
      <c r="E441" s="22"/>
      <c r="F441" s="22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 ht="16.5" customHeight="1" x14ac:dyDescent="0.3">
      <c r="A442" s="20"/>
      <c r="B442" s="20"/>
      <c r="C442" s="22"/>
      <c r="D442" s="22"/>
      <c r="E442" s="22"/>
      <c r="F442" s="22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 ht="16.5" customHeight="1" x14ac:dyDescent="0.3">
      <c r="A443" s="20"/>
      <c r="B443" s="20"/>
      <c r="C443" s="22"/>
      <c r="D443" s="22"/>
      <c r="E443" s="22"/>
      <c r="F443" s="22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 ht="16.5" customHeight="1" x14ac:dyDescent="0.3">
      <c r="A444" s="20"/>
      <c r="B444" s="20"/>
      <c r="C444" s="22"/>
      <c r="D444" s="22"/>
      <c r="E444" s="22"/>
      <c r="F444" s="22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 ht="16.5" customHeight="1" x14ac:dyDescent="0.3">
      <c r="A445" s="20"/>
      <c r="B445" s="20"/>
      <c r="C445" s="22"/>
      <c r="D445" s="22"/>
      <c r="E445" s="22"/>
      <c r="F445" s="22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 ht="16.5" customHeight="1" x14ac:dyDescent="0.3">
      <c r="A446" s="20"/>
      <c r="B446" s="20"/>
      <c r="C446" s="22"/>
      <c r="D446" s="22"/>
      <c r="E446" s="22"/>
      <c r="F446" s="22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 ht="16.5" customHeight="1" x14ac:dyDescent="0.3">
      <c r="A447" s="20"/>
      <c r="B447" s="20"/>
      <c r="C447" s="22"/>
      <c r="D447" s="22"/>
      <c r="E447" s="22"/>
      <c r="F447" s="22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 ht="16.5" customHeight="1" x14ac:dyDescent="0.3">
      <c r="A448" s="20"/>
      <c r="B448" s="20"/>
      <c r="C448" s="22"/>
      <c r="D448" s="22"/>
      <c r="E448" s="22"/>
      <c r="F448" s="22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 ht="16.5" customHeight="1" x14ac:dyDescent="0.3">
      <c r="A449" s="20"/>
      <c r="B449" s="20"/>
      <c r="C449" s="22"/>
      <c r="D449" s="22"/>
      <c r="E449" s="22"/>
      <c r="F449" s="2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 ht="16.5" customHeight="1" x14ac:dyDescent="0.3">
      <c r="A450" s="20"/>
      <c r="B450" s="20"/>
      <c r="C450" s="22"/>
      <c r="D450" s="22"/>
      <c r="E450" s="22"/>
      <c r="F450" s="22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 ht="16.5" customHeight="1" x14ac:dyDescent="0.3">
      <c r="A451" s="20"/>
      <c r="B451" s="20"/>
      <c r="C451" s="22"/>
      <c r="D451" s="22"/>
      <c r="E451" s="22"/>
      <c r="F451" s="22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 ht="16.5" customHeight="1" x14ac:dyDescent="0.3">
      <c r="A452" s="20"/>
      <c r="B452" s="20"/>
      <c r="C452" s="22"/>
      <c r="D452" s="22"/>
      <c r="E452" s="22"/>
      <c r="F452" s="22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 ht="16.5" customHeight="1" x14ac:dyDescent="0.3">
      <c r="A453" s="20"/>
      <c r="B453" s="20"/>
      <c r="C453" s="22"/>
      <c r="D453" s="22"/>
      <c r="E453" s="22"/>
      <c r="F453" s="22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 ht="16.5" customHeight="1" x14ac:dyDescent="0.3">
      <c r="A454" s="20"/>
      <c r="B454" s="20"/>
      <c r="C454" s="22"/>
      <c r="D454" s="22"/>
      <c r="E454" s="22"/>
      <c r="F454" s="22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 ht="16.5" customHeight="1" x14ac:dyDescent="0.3">
      <c r="A455" s="20"/>
      <c r="B455" s="20"/>
      <c r="C455" s="22"/>
      <c r="D455" s="22"/>
      <c r="E455" s="22"/>
      <c r="F455" s="22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 ht="16.5" customHeight="1" x14ac:dyDescent="0.3">
      <c r="A456" s="20"/>
      <c r="B456" s="20"/>
      <c r="C456" s="22"/>
      <c r="D456" s="22"/>
      <c r="E456" s="22"/>
      <c r="F456" s="22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 ht="16.5" customHeight="1" x14ac:dyDescent="0.3">
      <c r="A457" s="20"/>
      <c r="B457" s="20"/>
      <c r="C457" s="22"/>
      <c r="D457" s="22"/>
      <c r="E457" s="22"/>
      <c r="F457" s="22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 ht="16.5" customHeight="1" x14ac:dyDescent="0.3">
      <c r="A458" s="20"/>
      <c r="B458" s="20"/>
      <c r="C458" s="22"/>
      <c r="D458" s="22"/>
      <c r="E458" s="22"/>
      <c r="F458" s="22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 ht="16.5" customHeight="1" x14ac:dyDescent="0.3">
      <c r="A459" s="20"/>
      <c r="B459" s="20"/>
      <c r="C459" s="22"/>
      <c r="D459" s="22"/>
      <c r="E459" s="22"/>
      <c r="F459" s="22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 ht="16.5" customHeight="1" x14ac:dyDescent="0.3">
      <c r="A460" s="20"/>
      <c r="B460" s="20"/>
      <c r="C460" s="22"/>
      <c r="D460" s="22"/>
      <c r="E460" s="22"/>
      <c r="F460" s="22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 ht="16.5" customHeight="1" x14ac:dyDescent="0.3">
      <c r="A461" s="20"/>
      <c r="B461" s="20"/>
      <c r="C461" s="22"/>
      <c r="D461" s="22"/>
      <c r="E461" s="22"/>
      <c r="F461" s="22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 ht="16.5" customHeight="1" x14ac:dyDescent="0.3">
      <c r="A462" s="20"/>
      <c r="B462" s="20"/>
      <c r="C462" s="22"/>
      <c r="D462" s="22"/>
      <c r="E462" s="22"/>
      <c r="F462" s="22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 ht="16.5" customHeight="1" x14ac:dyDescent="0.3">
      <c r="A463" s="20"/>
      <c r="B463" s="20"/>
      <c r="C463" s="22"/>
      <c r="D463" s="22"/>
      <c r="E463" s="22"/>
      <c r="F463" s="22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 ht="16.5" customHeight="1" x14ac:dyDescent="0.3">
      <c r="A464" s="20"/>
      <c r="B464" s="20"/>
      <c r="C464" s="22"/>
      <c r="D464" s="22"/>
      <c r="E464" s="22"/>
      <c r="F464" s="22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</row>
    <row r="465" spans="1:23" ht="16.5" customHeight="1" x14ac:dyDescent="0.3">
      <c r="A465" s="20"/>
      <c r="B465" s="20"/>
      <c r="C465" s="22"/>
      <c r="D465" s="22"/>
      <c r="E465" s="22"/>
      <c r="F465" s="22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</row>
    <row r="466" spans="1:23" ht="16.5" customHeight="1" x14ac:dyDescent="0.3">
      <c r="A466" s="20"/>
      <c r="B466" s="20"/>
      <c r="C466" s="22"/>
      <c r="D466" s="22"/>
      <c r="E466" s="22"/>
      <c r="F466" s="22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</row>
    <row r="467" spans="1:23" ht="16.5" customHeight="1" x14ac:dyDescent="0.3">
      <c r="A467" s="20"/>
      <c r="B467" s="20"/>
      <c r="C467" s="22"/>
      <c r="D467" s="22"/>
      <c r="E467" s="22"/>
      <c r="F467" s="22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</row>
    <row r="468" spans="1:23" ht="16.5" customHeight="1" x14ac:dyDescent="0.3">
      <c r="A468" s="20"/>
      <c r="B468" s="20"/>
      <c r="C468" s="22"/>
      <c r="D468" s="22"/>
      <c r="E468" s="22"/>
      <c r="F468" s="22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</row>
    <row r="469" spans="1:23" ht="16.5" customHeight="1" x14ac:dyDescent="0.3">
      <c r="A469" s="20"/>
      <c r="B469" s="20"/>
      <c r="C469" s="22"/>
      <c r="D469" s="22"/>
      <c r="E469" s="22"/>
      <c r="F469" s="22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</row>
    <row r="470" spans="1:23" ht="16.5" customHeight="1" x14ac:dyDescent="0.3">
      <c r="A470" s="20"/>
      <c r="B470" s="20"/>
      <c r="C470" s="22"/>
      <c r="D470" s="22"/>
      <c r="E470" s="22"/>
      <c r="F470" s="22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</row>
    <row r="471" spans="1:23" ht="16.5" customHeight="1" x14ac:dyDescent="0.3">
      <c r="A471" s="20"/>
      <c r="B471" s="20"/>
      <c r="C471" s="22"/>
      <c r="D471" s="22"/>
      <c r="E471" s="22"/>
      <c r="F471" s="22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</row>
    <row r="472" spans="1:23" ht="16.5" customHeight="1" x14ac:dyDescent="0.3">
      <c r="A472" s="20"/>
      <c r="B472" s="20"/>
      <c r="C472" s="22"/>
      <c r="D472" s="22"/>
      <c r="E472" s="22"/>
      <c r="F472" s="22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</row>
    <row r="473" spans="1:23" ht="16.5" customHeight="1" x14ac:dyDescent="0.3">
      <c r="A473" s="20"/>
      <c r="B473" s="20"/>
      <c r="C473" s="22"/>
      <c r="D473" s="22"/>
      <c r="E473" s="22"/>
      <c r="F473" s="22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 ht="16.5" customHeight="1" x14ac:dyDescent="0.3">
      <c r="A474" s="20"/>
      <c r="B474" s="20"/>
      <c r="C474" s="22"/>
      <c r="D474" s="22"/>
      <c r="E474" s="22"/>
      <c r="F474" s="22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</row>
    <row r="475" spans="1:23" ht="16.5" customHeight="1" x14ac:dyDescent="0.3">
      <c r="A475" s="20"/>
      <c r="B475" s="20"/>
      <c r="C475" s="22"/>
      <c r="D475" s="22"/>
      <c r="E475" s="22"/>
      <c r="F475" s="22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</row>
    <row r="476" spans="1:23" ht="16.5" customHeight="1" x14ac:dyDescent="0.3">
      <c r="A476" s="20"/>
      <c r="B476" s="20"/>
      <c r="C476" s="22"/>
      <c r="D476" s="22"/>
      <c r="E476" s="22"/>
      <c r="F476" s="22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</row>
    <row r="477" spans="1:23" ht="16.5" customHeight="1" x14ac:dyDescent="0.3">
      <c r="A477" s="20"/>
      <c r="B477" s="20"/>
      <c r="C477" s="22"/>
      <c r="D477" s="22"/>
      <c r="E477" s="22"/>
      <c r="F477" s="22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</row>
    <row r="478" spans="1:23" ht="16.5" customHeight="1" x14ac:dyDescent="0.3">
      <c r="A478" s="20"/>
      <c r="B478" s="20"/>
      <c r="C478" s="22"/>
      <c r="D478" s="22"/>
      <c r="E478" s="22"/>
      <c r="F478" s="22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</row>
    <row r="479" spans="1:23" ht="16.5" customHeight="1" x14ac:dyDescent="0.3">
      <c r="A479" s="20"/>
      <c r="B479" s="20"/>
      <c r="C479" s="22"/>
      <c r="D479" s="22"/>
      <c r="E479" s="22"/>
      <c r="F479" s="22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</row>
    <row r="480" spans="1:23" ht="16.5" customHeight="1" x14ac:dyDescent="0.3">
      <c r="A480" s="20"/>
      <c r="B480" s="20"/>
      <c r="C480" s="22"/>
      <c r="D480" s="22"/>
      <c r="E480" s="22"/>
      <c r="F480" s="22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</row>
    <row r="481" spans="1:23" ht="16.5" customHeight="1" x14ac:dyDescent="0.3">
      <c r="A481" s="20"/>
      <c r="B481" s="20"/>
      <c r="C481" s="22"/>
      <c r="D481" s="22"/>
      <c r="E481" s="22"/>
      <c r="F481" s="22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</row>
    <row r="482" spans="1:23" ht="16.5" customHeight="1" x14ac:dyDescent="0.3">
      <c r="A482" s="20"/>
      <c r="B482" s="20"/>
      <c r="C482" s="22"/>
      <c r="D482" s="22"/>
      <c r="E482" s="22"/>
      <c r="F482" s="22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</row>
    <row r="483" spans="1:23" ht="16.5" customHeight="1" x14ac:dyDescent="0.3">
      <c r="A483" s="20"/>
      <c r="B483" s="20"/>
      <c r="C483" s="22"/>
      <c r="D483" s="22"/>
      <c r="E483" s="22"/>
      <c r="F483" s="22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</row>
    <row r="484" spans="1:23" ht="16.5" customHeight="1" x14ac:dyDescent="0.3">
      <c r="A484" s="20"/>
      <c r="B484" s="20"/>
      <c r="C484" s="22"/>
      <c r="D484" s="22"/>
      <c r="E484" s="22"/>
      <c r="F484" s="22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</row>
    <row r="485" spans="1:23" ht="16.5" customHeight="1" x14ac:dyDescent="0.3">
      <c r="A485" s="20"/>
      <c r="B485" s="20"/>
      <c r="C485" s="22"/>
      <c r="D485" s="22"/>
      <c r="E485" s="22"/>
      <c r="F485" s="22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</row>
    <row r="486" spans="1:23" ht="16.5" customHeight="1" x14ac:dyDescent="0.3">
      <c r="A486" s="20"/>
      <c r="B486" s="20"/>
      <c r="C486" s="22"/>
      <c r="D486" s="22"/>
      <c r="E486" s="22"/>
      <c r="F486" s="22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</row>
    <row r="487" spans="1:23" ht="16.5" customHeight="1" x14ac:dyDescent="0.3">
      <c r="A487" s="20"/>
      <c r="B487" s="20"/>
      <c r="C487" s="22"/>
      <c r="D487" s="22"/>
      <c r="E487" s="22"/>
      <c r="F487" s="22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</row>
    <row r="488" spans="1:23" ht="16.5" customHeight="1" x14ac:dyDescent="0.3">
      <c r="A488" s="20"/>
      <c r="B488" s="20"/>
      <c r="C488" s="22"/>
      <c r="D488" s="22"/>
      <c r="E488" s="22"/>
      <c r="F488" s="22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</row>
    <row r="489" spans="1:23" ht="16.5" customHeight="1" x14ac:dyDescent="0.3">
      <c r="A489" s="20"/>
      <c r="B489" s="20"/>
      <c r="C489" s="22"/>
      <c r="D489" s="22"/>
      <c r="E489" s="22"/>
      <c r="F489" s="22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 ht="16.5" customHeight="1" x14ac:dyDescent="0.3">
      <c r="A490" s="20"/>
      <c r="B490" s="20"/>
      <c r="C490" s="22"/>
      <c r="D490" s="22"/>
      <c r="E490" s="22"/>
      <c r="F490" s="22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</row>
    <row r="491" spans="1:23" ht="16.5" customHeight="1" x14ac:dyDescent="0.3">
      <c r="A491" s="20"/>
      <c r="B491" s="20"/>
      <c r="C491" s="22"/>
      <c r="D491" s="22"/>
      <c r="E491" s="22"/>
      <c r="F491" s="22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</row>
    <row r="492" spans="1:23" ht="16.5" customHeight="1" x14ac:dyDescent="0.3">
      <c r="A492" s="20"/>
      <c r="B492" s="20"/>
      <c r="C492" s="22"/>
      <c r="D492" s="22"/>
      <c r="E492" s="22"/>
      <c r="F492" s="22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</row>
    <row r="493" spans="1:23" ht="16.5" customHeight="1" x14ac:dyDescent="0.3">
      <c r="A493" s="20"/>
      <c r="B493" s="20"/>
      <c r="C493" s="22"/>
      <c r="D493" s="22"/>
      <c r="E493" s="22"/>
      <c r="F493" s="22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</row>
    <row r="494" spans="1:23" ht="16.5" customHeight="1" x14ac:dyDescent="0.3">
      <c r="A494" s="20"/>
      <c r="B494" s="20"/>
      <c r="C494" s="22"/>
      <c r="D494" s="22"/>
      <c r="E494" s="22"/>
      <c r="F494" s="22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</row>
    <row r="495" spans="1:23" ht="16.5" customHeight="1" x14ac:dyDescent="0.3">
      <c r="A495" s="20"/>
      <c r="B495" s="20"/>
      <c r="C495" s="22"/>
      <c r="D495" s="22"/>
      <c r="E495" s="22"/>
      <c r="F495" s="22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</row>
    <row r="496" spans="1:23" ht="16.5" customHeight="1" x14ac:dyDescent="0.3">
      <c r="A496" s="20"/>
      <c r="B496" s="20"/>
      <c r="C496" s="22"/>
      <c r="D496" s="22"/>
      <c r="E496" s="22"/>
      <c r="F496" s="22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</row>
    <row r="497" spans="1:23" ht="16.5" customHeight="1" x14ac:dyDescent="0.3">
      <c r="A497" s="20"/>
      <c r="B497" s="20"/>
      <c r="C497" s="22"/>
      <c r="D497" s="22"/>
      <c r="E497" s="22"/>
      <c r="F497" s="22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</row>
    <row r="498" spans="1:23" ht="16.5" customHeight="1" x14ac:dyDescent="0.3">
      <c r="A498" s="20"/>
      <c r="B498" s="20"/>
      <c r="C498" s="22"/>
      <c r="D498" s="22"/>
      <c r="E498" s="22"/>
      <c r="F498" s="22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</row>
    <row r="499" spans="1:23" ht="16.5" customHeight="1" x14ac:dyDescent="0.3">
      <c r="A499" s="20"/>
      <c r="B499" s="20"/>
      <c r="C499" s="22"/>
      <c r="D499" s="22"/>
      <c r="E499" s="22"/>
      <c r="F499" s="22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</row>
    <row r="500" spans="1:23" ht="16.5" customHeight="1" x14ac:dyDescent="0.3">
      <c r="A500" s="20"/>
      <c r="B500" s="20"/>
      <c r="C500" s="22"/>
      <c r="D500" s="22"/>
      <c r="E500" s="22"/>
      <c r="F500" s="22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:23" ht="16.5" customHeight="1" x14ac:dyDescent="0.3">
      <c r="A501" s="20"/>
      <c r="B501" s="20"/>
      <c r="C501" s="22"/>
      <c r="D501" s="22"/>
      <c r="E501" s="22"/>
      <c r="F501" s="22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:23" ht="16.5" customHeight="1" x14ac:dyDescent="0.3">
      <c r="A502" s="20"/>
      <c r="B502" s="20"/>
      <c r="C502" s="22"/>
      <c r="D502" s="22"/>
      <c r="E502" s="22"/>
      <c r="F502" s="22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:23" ht="16.5" customHeight="1" x14ac:dyDescent="0.3">
      <c r="A503" s="20"/>
      <c r="B503" s="20"/>
      <c r="C503" s="22"/>
      <c r="D503" s="22"/>
      <c r="E503" s="22"/>
      <c r="F503" s="22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:23" ht="16.5" customHeight="1" x14ac:dyDescent="0.3">
      <c r="A504" s="20"/>
      <c r="B504" s="20"/>
      <c r="C504" s="22"/>
      <c r="D504" s="22"/>
      <c r="E504" s="22"/>
      <c r="F504" s="22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:23" ht="16.5" customHeight="1" x14ac:dyDescent="0.3">
      <c r="A505" s="20"/>
      <c r="B505" s="20"/>
      <c r="C505" s="22"/>
      <c r="D505" s="22"/>
      <c r="E505" s="22"/>
      <c r="F505" s="22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 ht="16.5" customHeight="1" x14ac:dyDescent="0.3">
      <c r="A506" s="20"/>
      <c r="B506" s="20"/>
      <c r="C506" s="22"/>
      <c r="D506" s="22"/>
      <c r="E506" s="22"/>
      <c r="F506" s="22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:23" ht="16.5" customHeight="1" x14ac:dyDescent="0.3">
      <c r="A507" s="20"/>
      <c r="B507" s="20"/>
      <c r="C507" s="22"/>
      <c r="D507" s="22"/>
      <c r="E507" s="22"/>
      <c r="F507" s="22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:23" ht="16.5" customHeight="1" x14ac:dyDescent="0.3">
      <c r="A508" s="20"/>
      <c r="B508" s="20"/>
      <c r="C508" s="22"/>
      <c r="D508" s="22"/>
      <c r="E508" s="22"/>
      <c r="F508" s="22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:23" ht="16.5" customHeight="1" x14ac:dyDescent="0.3">
      <c r="A509" s="20"/>
      <c r="B509" s="20"/>
      <c r="C509" s="22"/>
      <c r="D509" s="22"/>
      <c r="E509" s="22"/>
      <c r="F509" s="22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:23" ht="16.5" customHeight="1" x14ac:dyDescent="0.3">
      <c r="A510" s="20"/>
      <c r="B510" s="20"/>
      <c r="C510" s="22"/>
      <c r="D510" s="22"/>
      <c r="E510" s="22"/>
      <c r="F510" s="22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:23" ht="16.5" customHeight="1" x14ac:dyDescent="0.3">
      <c r="A511" s="20"/>
      <c r="B511" s="20"/>
      <c r="C511" s="22"/>
      <c r="D511" s="22"/>
      <c r="E511" s="22"/>
      <c r="F511" s="22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:23" ht="16.5" customHeight="1" x14ac:dyDescent="0.3">
      <c r="A512" s="20"/>
      <c r="B512" s="20"/>
      <c r="C512" s="22"/>
      <c r="D512" s="22"/>
      <c r="E512" s="22"/>
      <c r="F512" s="22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:23" ht="16.5" customHeight="1" x14ac:dyDescent="0.3">
      <c r="A513" s="20"/>
      <c r="B513" s="20"/>
      <c r="C513" s="22"/>
      <c r="D513" s="22"/>
      <c r="E513" s="22"/>
      <c r="F513" s="22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:23" ht="16.5" customHeight="1" x14ac:dyDescent="0.3">
      <c r="A514" s="20"/>
      <c r="B514" s="20"/>
      <c r="C514" s="22"/>
      <c r="D514" s="22"/>
      <c r="E514" s="22"/>
      <c r="F514" s="22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:23" ht="16.5" customHeight="1" x14ac:dyDescent="0.3">
      <c r="A515" s="20"/>
      <c r="B515" s="20"/>
      <c r="C515" s="22"/>
      <c r="D515" s="22"/>
      <c r="E515" s="22"/>
      <c r="F515" s="2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:23" ht="16.5" customHeight="1" x14ac:dyDescent="0.3">
      <c r="A516" s="20"/>
      <c r="B516" s="20"/>
      <c r="C516" s="22"/>
      <c r="D516" s="22"/>
      <c r="E516" s="22"/>
      <c r="F516" s="22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:23" ht="16.5" customHeight="1" x14ac:dyDescent="0.3">
      <c r="A517" s="20"/>
      <c r="B517" s="20"/>
      <c r="C517" s="22"/>
      <c r="D517" s="22"/>
      <c r="E517" s="22"/>
      <c r="F517" s="22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:23" ht="16.5" customHeight="1" x14ac:dyDescent="0.3">
      <c r="A518" s="20"/>
      <c r="B518" s="20"/>
      <c r="C518" s="22"/>
      <c r="D518" s="22"/>
      <c r="E518" s="22"/>
      <c r="F518" s="22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:23" ht="16.5" customHeight="1" x14ac:dyDescent="0.3">
      <c r="A519" s="20"/>
      <c r="B519" s="20"/>
      <c r="C519" s="22"/>
      <c r="D519" s="22"/>
      <c r="E519" s="22"/>
      <c r="F519" s="22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:23" ht="16.5" customHeight="1" x14ac:dyDescent="0.3">
      <c r="A520" s="20"/>
      <c r="B520" s="20"/>
      <c r="C520" s="22"/>
      <c r="D520" s="22"/>
      <c r="E520" s="22"/>
      <c r="F520" s="22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:23" ht="16.5" customHeight="1" x14ac:dyDescent="0.3">
      <c r="A521" s="20"/>
      <c r="B521" s="20"/>
      <c r="C521" s="22"/>
      <c r="D521" s="22"/>
      <c r="E521" s="22"/>
      <c r="F521" s="22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 ht="16.5" customHeight="1" x14ac:dyDescent="0.3">
      <c r="A522" s="20"/>
      <c r="B522" s="20"/>
      <c r="C522" s="22"/>
      <c r="D522" s="22"/>
      <c r="E522" s="22"/>
      <c r="F522" s="22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:23" ht="16.5" customHeight="1" x14ac:dyDescent="0.3">
      <c r="A523" s="20"/>
      <c r="B523" s="20"/>
      <c r="C523" s="22"/>
      <c r="D523" s="22"/>
      <c r="E523" s="22"/>
      <c r="F523" s="22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:23" ht="16.5" customHeight="1" x14ac:dyDescent="0.3">
      <c r="A524" s="20"/>
      <c r="B524" s="20"/>
      <c r="C524" s="22"/>
      <c r="D524" s="22"/>
      <c r="E524" s="22"/>
      <c r="F524" s="22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:23" ht="16.5" customHeight="1" x14ac:dyDescent="0.3">
      <c r="A525" s="20"/>
      <c r="B525" s="20"/>
      <c r="C525" s="22"/>
      <c r="D525" s="22"/>
      <c r="E525" s="22"/>
      <c r="F525" s="22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:23" ht="16.5" customHeight="1" x14ac:dyDescent="0.3">
      <c r="A526" s="20"/>
      <c r="B526" s="20"/>
      <c r="C526" s="22"/>
      <c r="D526" s="22"/>
      <c r="E526" s="22"/>
      <c r="F526" s="22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:23" ht="16.5" customHeight="1" x14ac:dyDescent="0.3">
      <c r="A527" s="20"/>
      <c r="B527" s="20"/>
      <c r="C527" s="22"/>
      <c r="D527" s="22"/>
      <c r="E527" s="22"/>
      <c r="F527" s="22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:23" ht="16.5" customHeight="1" x14ac:dyDescent="0.3">
      <c r="A528" s="20"/>
      <c r="B528" s="20"/>
      <c r="C528" s="22"/>
      <c r="D528" s="22"/>
      <c r="E528" s="22"/>
      <c r="F528" s="22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:23" ht="16.5" customHeight="1" x14ac:dyDescent="0.3">
      <c r="A529" s="20"/>
      <c r="B529" s="20"/>
      <c r="C529" s="22"/>
      <c r="D529" s="22"/>
      <c r="E529" s="22"/>
      <c r="F529" s="22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:23" ht="16.5" customHeight="1" x14ac:dyDescent="0.3">
      <c r="A530" s="20"/>
      <c r="B530" s="20"/>
      <c r="C530" s="22"/>
      <c r="D530" s="22"/>
      <c r="E530" s="22"/>
      <c r="F530" s="22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:23" ht="16.5" customHeight="1" x14ac:dyDescent="0.3">
      <c r="A531" s="20"/>
      <c r="B531" s="20"/>
      <c r="C531" s="22"/>
      <c r="D531" s="22"/>
      <c r="E531" s="22"/>
      <c r="F531" s="22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:23" ht="16.5" customHeight="1" x14ac:dyDescent="0.3">
      <c r="A532" s="20"/>
      <c r="B532" s="20"/>
      <c r="C532" s="22"/>
      <c r="D532" s="22"/>
      <c r="E532" s="22"/>
      <c r="F532" s="22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:23" ht="16.5" customHeight="1" x14ac:dyDescent="0.3">
      <c r="A533" s="20"/>
      <c r="B533" s="20"/>
      <c r="C533" s="22"/>
      <c r="D533" s="22"/>
      <c r="E533" s="22"/>
      <c r="F533" s="22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:23" ht="16.5" customHeight="1" x14ac:dyDescent="0.3">
      <c r="A534" s="20"/>
      <c r="B534" s="20"/>
      <c r="C534" s="22"/>
      <c r="D534" s="22"/>
      <c r="E534" s="22"/>
      <c r="F534" s="22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:23" ht="16.5" customHeight="1" x14ac:dyDescent="0.3">
      <c r="A535" s="20"/>
      <c r="B535" s="20"/>
      <c r="C535" s="22"/>
      <c r="D535" s="22"/>
      <c r="E535" s="22"/>
      <c r="F535" s="22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:23" ht="16.5" customHeight="1" x14ac:dyDescent="0.3">
      <c r="A536" s="20"/>
      <c r="B536" s="20"/>
      <c r="C536" s="22"/>
      <c r="D536" s="22"/>
      <c r="E536" s="22"/>
      <c r="F536" s="22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:23" ht="16.5" customHeight="1" x14ac:dyDescent="0.3">
      <c r="A537" s="20"/>
      <c r="B537" s="20"/>
      <c r="C537" s="22"/>
      <c r="D537" s="22"/>
      <c r="E537" s="22"/>
      <c r="F537" s="22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 ht="16.5" customHeight="1" x14ac:dyDescent="0.3">
      <c r="A538" s="20"/>
      <c r="B538" s="20"/>
      <c r="C538" s="22"/>
      <c r="D538" s="22"/>
      <c r="E538" s="22"/>
      <c r="F538" s="22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:23" ht="16.5" customHeight="1" x14ac:dyDescent="0.3">
      <c r="A539" s="20"/>
      <c r="B539" s="20"/>
      <c r="C539" s="22"/>
      <c r="D539" s="22"/>
      <c r="E539" s="22"/>
      <c r="F539" s="22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:23" ht="16.5" customHeight="1" x14ac:dyDescent="0.3">
      <c r="A540" s="20"/>
      <c r="B540" s="20"/>
      <c r="C540" s="22"/>
      <c r="D540" s="22"/>
      <c r="E540" s="22"/>
      <c r="F540" s="22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:23" ht="16.5" customHeight="1" x14ac:dyDescent="0.3">
      <c r="A541" s="20"/>
      <c r="B541" s="20"/>
      <c r="C541" s="22"/>
      <c r="D541" s="22"/>
      <c r="E541" s="22"/>
      <c r="F541" s="22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:23" ht="16.5" customHeight="1" x14ac:dyDescent="0.3">
      <c r="A542" s="20"/>
      <c r="B542" s="20"/>
      <c r="C542" s="22"/>
      <c r="D542" s="22"/>
      <c r="E542" s="22"/>
      <c r="F542" s="22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:23" ht="16.5" customHeight="1" x14ac:dyDescent="0.3">
      <c r="A543" s="20"/>
      <c r="B543" s="20"/>
      <c r="C543" s="22"/>
      <c r="D543" s="22"/>
      <c r="E543" s="22"/>
      <c r="F543" s="22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:23" ht="16.5" customHeight="1" x14ac:dyDescent="0.3">
      <c r="A544" s="20"/>
      <c r="B544" s="20"/>
      <c r="C544" s="22"/>
      <c r="D544" s="22"/>
      <c r="E544" s="22"/>
      <c r="F544" s="22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:23" ht="16.5" customHeight="1" x14ac:dyDescent="0.3">
      <c r="A545" s="20"/>
      <c r="B545" s="20"/>
      <c r="C545" s="22"/>
      <c r="D545" s="22"/>
      <c r="E545" s="22"/>
      <c r="F545" s="22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:23" ht="16.5" customHeight="1" x14ac:dyDescent="0.3">
      <c r="A546" s="20"/>
      <c r="B546" s="20"/>
      <c r="C546" s="22"/>
      <c r="D546" s="22"/>
      <c r="E546" s="22"/>
      <c r="F546" s="22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:23" ht="16.5" customHeight="1" x14ac:dyDescent="0.3">
      <c r="A547" s="20"/>
      <c r="B547" s="20"/>
      <c r="C547" s="22"/>
      <c r="D547" s="22"/>
      <c r="E547" s="22"/>
      <c r="F547" s="22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</row>
    <row r="548" spans="1:23" ht="16.5" customHeight="1" x14ac:dyDescent="0.3">
      <c r="A548" s="20"/>
      <c r="B548" s="20"/>
      <c r="C548" s="22"/>
      <c r="D548" s="22"/>
      <c r="E548" s="22"/>
      <c r="F548" s="22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</row>
    <row r="549" spans="1:23" ht="16.5" customHeight="1" x14ac:dyDescent="0.3">
      <c r="A549" s="20"/>
      <c r="B549" s="20"/>
      <c r="C549" s="22"/>
      <c r="D549" s="22"/>
      <c r="E549" s="22"/>
      <c r="F549" s="22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</row>
    <row r="550" spans="1:23" ht="16.5" customHeight="1" x14ac:dyDescent="0.3">
      <c r="A550" s="20"/>
      <c r="B550" s="20"/>
      <c r="C550" s="22"/>
      <c r="D550" s="22"/>
      <c r="E550" s="22"/>
      <c r="F550" s="22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</row>
    <row r="551" spans="1:23" ht="16.5" customHeight="1" x14ac:dyDescent="0.3">
      <c r="A551" s="20"/>
      <c r="B551" s="20"/>
      <c r="C551" s="22"/>
      <c r="D551" s="22"/>
      <c r="E551" s="22"/>
      <c r="F551" s="22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</row>
    <row r="552" spans="1:23" ht="16.5" customHeight="1" x14ac:dyDescent="0.3">
      <c r="A552" s="20"/>
      <c r="B552" s="20"/>
      <c r="C552" s="22"/>
      <c r="D552" s="22"/>
      <c r="E552" s="22"/>
      <c r="F552" s="22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</row>
    <row r="553" spans="1:23" ht="16.5" customHeight="1" x14ac:dyDescent="0.3">
      <c r="A553" s="20"/>
      <c r="B553" s="20"/>
      <c r="C553" s="22"/>
      <c r="D553" s="22"/>
      <c r="E553" s="22"/>
      <c r="F553" s="22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:23" ht="16.5" customHeight="1" x14ac:dyDescent="0.3">
      <c r="A554" s="20"/>
      <c r="B554" s="20"/>
      <c r="C554" s="22"/>
      <c r="D554" s="22"/>
      <c r="E554" s="22"/>
      <c r="F554" s="22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</row>
    <row r="555" spans="1:23" ht="16.5" customHeight="1" x14ac:dyDescent="0.3">
      <c r="A555" s="20"/>
      <c r="B555" s="20"/>
      <c r="C555" s="22"/>
      <c r="D555" s="22"/>
      <c r="E555" s="22"/>
      <c r="F555" s="22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</row>
    <row r="556" spans="1:23" ht="16.5" customHeight="1" x14ac:dyDescent="0.3">
      <c r="A556" s="20"/>
      <c r="B556" s="20"/>
      <c r="C556" s="22"/>
      <c r="D556" s="22"/>
      <c r="E556" s="22"/>
      <c r="F556" s="22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</row>
    <row r="557" spans="1:23" ht="16.5" customHeight="1" x14ac:dyDescent="0.3">
      <c r="A557" s="20"/>
      <c r="B557" s="20"/>
      <c r="C557" s="22"/>
      <c r="D557" s="22"/>
      <c r="E557" s="22"/>
      <c r="F557" s="22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</row>
    <row r="558" spans="1:23" ht="16.5" customHeight="1" x14ac:dyDescent="0.3">
      <c r="A558" s="20"/>
      <c r="B558" s="20"/>
      <c r="C558" s="22"/>
      <c r="D558" s="22"/>
      <c r="E558" s="22"/>
      <c r="F558" s="22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</row>
    <row r="559" spans="1:23" ht="16.5" customHeight="1" x14ac:dyDescent="0.3">
      <c r="A559" s="20"/>
      <c r="B559" s="20"/>
      <c r="C559" s="22"/>
      <c r="D559" s="22"/>
      <c r="E559" s="22"/>
      <c r="F559" s="22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</row>
    <row r="560" spans="1:23" ht="16.5" customHeight="1" x14ac:dyDescent="0.3">
      <c r="A560" s="20"/>
      <c r="B560" s="20"/>
      <c r="C560" s="22"/>
      <c r="D560" s="22"/>
      <c r="E560" s="22"/>
      <c r="F560" s="22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</row>
    <row r="561" spans="1:23" ht="16.5" customHeight="1" x14ac:dyDescent="0.3">
      <c r="A561" s="20"/>
      <c r="B561" s="20"/>
      <c r="C561" s="22"/>
      <c r="D561" s="22"/>
      <c r="E561" s="22"/>
      <c r="F561" s="22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</row>
    <row r="562" spans="1:23" ht="16.5" customHeight="1" x14ac:dyDescent="0.3">
      <c r="A562" s="20"/>
      <c r="B562" s="20"/>
      <c r="C562" s="22"/>
      <c r="D562" s="22"/>
      <c r="E562" s="22"/>
      <c r="F562" s="22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</row>
    <row r="563" spans="1:23" ht="16.5" customHeight="1" x14ac:dyDescent="0.3">
      <c r="A563" s="20"/>
      <c r="B563" s="20"/>
      <c r="C563" s="22"/>
      <c r="D563" s="22"/>
      <c r="E563" s="22"/>
      <c r="F563" s="22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</row>
    <row r="564" spans="1:23" ht="16.5" customHeight="1" x14ac:dyDescent="0.3">
      <c r="A564" s="20"/>
      <c r="B564" s="20"/>
      <c r="C564" s="22"/>
      <c r="D564" s="22"/>
      <c r="E564" s="22"/>
      <c r="F564" s="22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</row>
    <row r="565" spans="1:23" ht="16.5" customHeight="1" x14ac:dyDescent="0.3">
      <c r="A565" s="20"/>
      <c r="B565" s="20"/>
      <c r="C565" s="22"/>
      <c r="D565" s="22"/>
      <c r="E565" s="22"/>
      <c r="F565" s="22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</row>
    <row r="566" spans="1:23" ht="16.5" customHeight="1" x14ac:dyDescent="0.3">
      <c r="A566" s="20"/>
      <c r="B566" s="20"/>
      <c r="C566" s="22"/>
      <c r="D566" s="22"/>
      <c r="E566" s="22"/>
      <c r="F566" s="22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</row>
    <row r="567" spans="1:23" ht="16.5" customHeight="1" x14ac:dyDescent="0.3">
      <c r="A567" s="20"/>
      <c r="B567" s="20"/>
      <c r="C567" s="22"/>
      <c r="D567" s="22"/>
      <c r="E567" s="22"/>
      <c r="F567" s="22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</row>
    <row r="568" spans="1:23" ht="16.5" customHeight="1" x14ac:dyDescent="0.3">
      <c r="A568" s="20"/>
      <c r="B568" s="20"/>
      <c r="C568" s="22"/>
      <c r="D568" s="22"/>
      <c r="E568" s="22"/>
      <c r="F568" s="22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</row>
    <row r="569" spans="1:23" ht="16.5" customHeight="1" x14ac:dyDescent="0.3">
      <c r="A569" s="20"/>
      <c r="B569" s="20"/>
      <c r="C569" s="22"/>
      <c r="D569" s="22"/>
      <c r="E569" s="22"/>
      <c r="F569" s="22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</row>
    <row r="570" spans="1:23" ht="16.5" customHeight="1" x14ac:dyDescent="0.3">
      <c r="A570" s="20"/>
      <c r="B570" s="20"/>
      <c r="C570" s="22"/>
      <c r="D570" s="22"/>
      <c r="E570" s="22"/>
      <c r="F570" s="22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</row>
    <row r="571" spans="1:23" ht="16.5" customHeight="1" x14ac:dyDescent="0.3">
      <c r="A571" s="20"/>
      <c r="B571" s="20"/>
      <c r="C571" s="22"/>
      <c r="D571" s="22"/>
      <c r="E571" s="22"/>
      <c r="F571" s="22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</row>
    <row r="572" spans="1:23" ht="16.5" customHeight="1" x14ac:dyDescent="0.3">
      <c r="A572" s="20"/>
      <c r="B572" s="20"/>
      <c r="C572" s="22"/>
      <c r="D572" s="22"/>
      <c r="E572" s="22"/>
      <c r="F572" s="22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</row>
    <row r="573" spans="1:23" ht="16.5" customHeight="1" x14ac:dyDescent="0.3">
      <c r="A573" s="20"/>
      <c r="B573" s="20"/>
      <c r="C573" s="22"/>
      <c r="D573" s="22"/>
      <c r="E573" s="22"/>
      <c r="F573" s="22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</row>
    <row r="574" spans="1:23" ht="16.5" customHeight="1" x14ac:dyDescent="0.3">
      <c r="A574" s="20"/>
      <c r="B574" s="20"/>
      <c r="C574" s="22"/>
      <c r="D574" s="22"/>
      <c r="E574" s="22"/>
      <c r="F574" s="22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</row>
    <row r="575" spans="1:23" ht="16.5" customHeight="1" x14ac:dyDescent="0.3">
      <c r="A575" s="20"/>
      <c r="B575" s="20"/>
      <c r="C575" s="22"/>
      <c r="D575" s="22"/>
      <c r="E575" s="22"/>
      <c r="F575" s="22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</row>
    <row r="576" spans="1:23" ht="16.5" customHeight="1" x14ac:dyDescent="0.3">
      <c r="A576" s="20"/>
      <c r="B576" s="20"/>
      <c r="C576" s="22"/>
      <c r="D576" s="22"/>
      <c r="E576" s="22"/>
      <c r="F576" s="22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</row>
    <row r="577" spans="1:23" ht="16.5" customHeight="1" x14ac:dyDescent="0.3">
      <c r="A577" s="20"/>
      <c r="B577" s="20"/>
      <c r="C577" s="22"/>
      <c r="D577" s="22"/>
      <c r="E577" s="22"/>
      <c r="F577" s="22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</row>
    <row r="578" spans="1:23" ht="16.5" customHeight="1" x14ac:dyDescent="0.3">
      <c r="A578" s="20"/>
      <c r="B578" s="20"/>
      <c r="C578" s="22"/>
      <c r="D578" s="22"/>
      <c r="E578" s="22"/>
      <c r="F578" s="22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</row>
    <row r="579" spans="1:23" ht="16.5" customHeight="1" x14ac:dyDescent="0.3">
      <c r="A579" s="20"/>
      <c r="B579" s="20"/>
      <c r="C579" s="22"/>
      <c r="D579" s="22"/>
      <c r="E579" s="22"/>
      <c r="F579" s="22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</row>
    <row r="580" spans="1:23" ht="16.5" customHeight="1" x14ac:dyDescent="0.3">
      <c r="A580" s="20"/>
      <c r="B580" s="20"/>
      <c r="C580" s="22"/>
      <c r="D580" s="22"/>
      <c r="E580" s="22"/>
      <c r="F580" s="22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</row>
    <row r="581" spans="1:23" ht="16.5" customHeight="1" x14ac:dyDescent="0.3">
      <c r="A581" s="20"/>
      <c r="B581" s="20"/>
      <c r="C581" s="22"/>
      <c r="D581" s="22"/>
      <c r="E581" s="22"/>
      <c r="F581" s="22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</row>
    <row r="582" spans="1:23" ht="16.5" customHeight="1" x14ac:dyDescent="0.3">
      <c r="A582" s="20"/>
      <c r="B582" s="20"/>
      <c r="C582" s="22"/>
      <c r="D582" s="22"/>
      <c r="E582" s="22"/>
      <c r="F582" s="22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</row>
    <row r="583" spans="1:23" ht="16.5" customHeight="1" x14ac:dyDescent="0.3">
      <c r="A583" s="20"/>
      <c r="B583" s="20"/>
      <c r="C583" s="22"/>
      <c r="D583" s="22"/>
      <c r="E583" s="22"/>
      <c r="F583" s="22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</row>
    <row r="584" spans="1:23" ht="16.5" customHeight="1" x14ac:dyDescent="0.3">
      <c r="A584" s="20"/>
      <c r="B584" s="20"/>
      <c r="C584" s="22"/>
      <c r="D584" s="22"/>
      <c r="E584" s="22"/>
      <c r="F584" s="22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</row>
    <row r="585" spans="1:23" ht="16.5" customHeight="1" x14ac:dyDescent="0.3">
      <c r="A585" s="20"/>
      <c r="B585" s="20"/>
      <c r="C585" s="22"/>
      <c r="D585" s="22"/>
      <c r="E585" s="22"/>
      <c r="F585" s="22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</row>
    <row r="586" spans="1:23" ht="16.5" customHeight="1" x14ac:dyDescent="0.3">
      <c r="A586" s="20"/>
      <c r="B586" s="20"/>
      <c r="C586" s="22"/>
      <c r="D586" s="22"/>
      <c r="E586" s="22"/>
      <c r="F586" s="22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</row>
    <row r="587" spans="1:23" ht="16.5" customHeight="1" x14ac:dyDescent="0.3">
      <c r="A587" s="20"/>
      <c r="B587" s="20"/>
      <c r="C587" s="22"/>
      <c r="D587" s="22"/>
      <c r="E587" s="22"/>
      <c r="F587" s="22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</row>
    <row r="588" spans="1:23" ht="16.5" customHeight="1" x14ac:dyDescent="0.3">
      <c r="A588" s="20"/>
      <c r="B588" s="20"/>
      <c r="C588" s="22"/>
      <c r="D588" s="22"/>
      <c r="E588" s="22"/>
      <c r="F588" s="22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</row>
    <row r="589" spans="1:23" ht="16.5" customHeight="1" x14ac:dyDescent="0.3">
      <c r="A589" s="20"/>
      <c r="B589" s="20"/>
      <c r="C589" s="22"/>
      <c r="D589" s="22"/>
      <c r="E589" s="22"/>
      <c r="F589" s="22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</row>
    <row r="590" spans="1:23" ht="16.5" customHeight="1" x14ac:dyDescent="0.3">
      <c r="A590" s="20"/>
      <c r="B590" s="20"/>
      <c r="C590" s="22"/>
      <c r="D590" s="22"/>
      <c r="E590" s="22"/>
      <c r="F590" s="22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</row>
    <row r="591" spans="1:23" ht="16.5" customHeight="1" x14ac:dyDescent="0.3">
      <c r="A591" s="20"/>
      <c r="B591" s="20"/>
      <c r="C591" s="22"/>
      <c r="D591" s="22"/>
      <c r="E591" s="22"/>
      <c r="F591" s="22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</row>
    <row r="592" spans="1:23" ht="16.5" customHeight="1" x14ac:dyDescent="0.3">
      <c r="A592" s="20"/>
      <c r="B592" s="20"/>
      <c r="C592" s="22"/>
      <c r="D592" s="22"/>
      <c r="E592" s="22"/>
      <c r="F592" s="22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</row>
    <row r="593" spans="1:23" ht="16.5" customHeight="1" x14ac:dyDescent="0.3">
      <c r="A593" s="20"/>
      <c r="B593" s="20"/>
      <c r="C593" s="22"/>
      <c r="D593" s="22"/>
      <c r="E593" s="22"/>
      <c r="F593" s="22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</row>
    <row r="594" spans="1:23" ht="16.5" customHeight="1" x14ac:dyDescent="0.3">
      <c r="A594" s="20"/>
      <c r="B594" s="20"/>
      <c r="C594" s="22"/>
      <c r="D594" s="22"/>
      <c r="E594" s="22"/>
      <c r="F594" s="22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</row>
    <row r="595" spans="1:23" ht="16.5" customHeight="1" x14ac:dyDescent="0.3">
      <c r="A595" s="20"/>
      <c r="B595" s="20"/>
      <c r="C595" s="22"/>
      <c r="D595" s="22"/>
      <c r="E595" s="22"/>
      <c r="F595" s="22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</row>
    <row r="596" spans="1:23" ht="16.5" customHeight="1" x14ac:dyDescent="0.3">
      <c r="A596" s="20"/>
      <c r="B596" s="20"/>
      <c r="C596" s="22"/>
      <c r="D596" s="22"/>
      <c r="E596" s="22"/>
      <c r="F596" s="22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</row>
    <row r="597" spans="1:23" ht="16.5" customHeight="1" x14ac:dyDescent="0.3">
      <c r="A597" s="20"/>
      <c r="B597" s="20"/>
      <c r="C597" s="22"/>
      <c r="D597" s="22"/>
      <c r="E597" s="22"/>
      <c r="F597" s="22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</row>
    <row r="598" spans="1:23" ht="16.5" customHeight="1" x14ac:dyDescent="0.3">
      <c r="A598" s="20"/>
      <c r="B598" s="20"/>
      <c r="C598" s="22"/>
      <c r="D598" s="22"/>
      <c r="E598" s="22"/>
      <c r="F598" s="22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</row>
    <row r="599" spans="1:23" ht="16.5" customHeight="1" x14ac:dyDescent="0.3">
      <c r="A599" s="20"/>
      <c r="B599" s="20"/>
      <c r="C599" s="22"/>
      <c r="D599" s="22"/>
      <c r="E599" s="22"/>
      <c r="F599" s="22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</row>
    <row r="600" spans="1:23" ht="16.5" customHeight="1" x14ac:dyDescent="0.3">
      <c r="A600" s="20"/>
      <c r="B600" s="20"/>
      <c r="C600" s="22"/>
      <c r="D600" s="22"/>
      <c r="E600" s="22"/>
      <c r="F600" s="22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</row>
    <row r="601" spans="1:23" ht="16.5" customHeight="1" x14ac:dyDescent="0.3">
      <c r="A601" s="20"/>
      <c r="B601" s="20"/>
      <c r="C601" s="22"/>
      <c r="D601" s="22"/>
      <c r="E601" s="22"/>
      <c r="F601" s="22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</row>
    <row r="602" spans="1:23" ht="16.5" customHeight="1" x14ac:dyDescent="0.3">
      <c r="A602" s="20"/>
      <c r="B602" s="20"/>
      <c r="C602" s="22"/>
      <c r="D602" s="22"/>
      <c r="E602" s="22"/>
      <c r="F602" s="22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</row>
    <row r="603" spans="1:23" ht="16.5" customHeight="1" x14ac:dyDescent="0.3">
      <c r="A603" s="20"/>
      <c r="B603" s="20"/>
      <c r="C603" s="22"/>
      <c r="D603" s="22"/>
      <c r="E603" s="22"/>
      <c r="F603" s="22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</row>
    <row r="604" spans="1:23" ht="16.5" customHeight="1" x14ac:dyDescent="0.3">
      <c r="A604" s="20"/>
      <c r="B604" s="20"/>
      <c r="C604" s="22"/>
      <c r="D604" s="22"/>
      <c r="E604" s="22"/>
      <c r="F604" s="22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</row>
    <row r="605" spans="1:23" ht="16.5" customHeight="1" x14ac:dyDescent="0.3">
      <c r="A605" s="20"/>
      <c r="B605" s="20"/>
      <c r="C605" s="22"/>
      <c r="D605" s="22"/>
      <c r="E605" s="22"/>
      <c r="F605" s="22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</row>
    <row r="606" spans="1:23" ht="16.5" customHeight="1" x14ac:dyDescent="0.3">
      <c r="A606" s="20"/>
      <c r="B606" s="20"/>
      <c r="C606" s="22"/>
      <c r="D606" s="22"/>
      <c r="E606" s="22"/>
      <c r="F606" s="22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</row>
    <row r="607" spans="1:23" ht="16.5" customHeight="1" x14ac:dyDescent="0.3">
      <c r="A607" s="20"/>
      <c r="B607" s="20"/>
      <c r="C607" s="22"/>
      <c r="D607" s="22"/>
      <c r="E607" s="22"/>
      <c r="F607" s="22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</row>
    <row r="608" spans="1:23" ht="16.5" customHeight="1" x14ac:dyDescent="0.3">
      <c r="A608" s="20"/>
      <c r="B608" s="20"/>
      <c r="C608" s="22"/>
      <c r="D608" s="22"/>
      <c r="E608" s="22"/>
      <c r="F608" s="22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</row>
    <row r="609" spans="1:23" ht="16.5" customHeight="1" x14ac:dyDescent="0.3">
      <c r="A609" s="20"/>
      <c r="B609" s="20"/>
      <c r="C609" s="22"/>
      <c r="D609" s="22"/>
      <c r="E609" s="22"/>
      <c r="F609" s="22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</row>
    <row r="610" spans="1:23" ht="16.5" customHeight="1" x14ac:dyDescent="0.3">
      <c r="A610" s="20"/>
      <c r="B610" s="20"/>
      <c r="C610" s="22"/>
      <c r="D610" s="22"/>
      <c r="E610" s="22"/>
      <c r="F610" s="22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</row>
    <row r="611" spans="1:23" ht="16.5" customHeight="1" x14ac:dyDescent="0.3">
      <c r="A611" s="20"/>
      <c r="B611" s="20"/>
      <c r="C611" s="22"/>
      <c r="D611" s="22"/>
      <c r="E611" s="22"/>
      <c r="F611" s="22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</row>
    <row r="612" spans="1:23" ht="16.5" customHeight="1" x14ac:dyDescent="0.3">
      <c r="A612" s="20"/>
      <c r="B612" s="20"/>
      <c r="C612" s="22"/>
      <c r="D612" s="22"/>
      <c r="E612" s="22"/>
      <c r="F612" s="22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</row>
    <row r="613" spans="1:23" ht="16.5" customHeight="1" x14ac:dyDescent="0.3">
      <c r="A613" s="20"/>
      <c r="B613" s="20"/>
      <c r="C613" s="22"/>
      <c r="D613" s="22"/>
      <c r="E613" s="22"/>
      <c r="F613" s="22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</row>
    <row r="614" spans="1:23" ht="16.5" customHeight="1" x14ac:dyDescent="0.3">
      <c r="A614" s="20"/>
      <c r="B614" s="20"/>
      <c r="C614" s="22"/>
      <c r="D614" s="22"/>
      <c r="E614" s="22"/>
      <c r="F614" s="22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</row>
    <row r="615" spans="1:23" ht="16.5" customHeight="1" x14ac:dyDescent="0.3">
      <c r="A615" s="20"/>
      <c r="B615" s="20"/>
      <c r="C615" s="22"/>
      <c r="D615" s="22"/>
      <c r="E615" s="22"/>
      <c r="F615" s="22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</row>
    <row r="616" spans="1:23" ht="16.5" customHeight="1" x14ac:dyDescent="0.3">
      <c r="A616" s="20"/>
      <c r="B616" s="20"/>
      <c r="C616" s="22"/>
      <c r="D616" s="22"/>
      <c r="E616" s="22"/>
      <c r="F616" s="22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</row>
    <row r="617" spans="1:23" ht="16.5" customHeight="1" x14ac:dyDescent="0.3">
      <c r="A617" s="20"/>
      <c r="B617" s="20"/>
      <c r="C617" s="22"/>
      <c r="D617" s="22"/>
      <c r="E617" s="22"/>
      <c r="F617" s="22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</row>
    <row r="618" spans="1:23" ht="16.5" customHeight="1" x14ac:dyDescent="0.3">
      <c r="A618" s="20"/>
      <c r="B618" s="20"/>
      <c r="C618" s="22"/>
      <c r="D618" s="22"/>
      <c r="E618" s="22"/>
      <c r="F618" s="22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</row>
    <row r="619" spans="1:23" ht="16.5" customHeight="1" x14ac:dyDescent="0.3">
      <c r="A619" s="20"/>
      <c r="B619" s="20"/>
      <c r="C619" s="22"/>
      <c r="D619" s="22"/>
      <c r="E619" s="22"/>
      <c r="F619" s="22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</row>
    <row r="620" spans="1:23" ht="16.5" customHeight="1" x14ac:dyDescent="0.3">
      <c r="A620" s="20"/>
      <c r="B620" s="20"/>
      <c r="C620" s="22"/>
      <c r="D620" s="22"/>
      <c r="E620" s="22"/>
      <c r="F620" s="22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</row>
    <row r="621" spans="1:23" ht="16.5" customHeight="1" x14ac:dyDescent="0.3">
      <c r="A621" s="20"/>
      <c r="B621" s="20"/>
      <c r="C621" s="22"/>
      <c r="D621" s="22"/>
      <c r="E621" s="22"/>
      <c r="F621" s="22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</row>
    <row r="622" spans="1:23" ht="16.5" customHeight="1" x14ac:dyDescent="0.3">
      <c r="A622" s="20"/>
      <c r="B622" s="20"/>
      <c r="C622" s="22"/>
      <c r="D622" s="22"/>
      <c r="E622" s="22"/>
      <c r="F622" s="22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</row>
    <row r="623" spans="1:23" ht="16.5" customHeight="1" x14ac:dyDescent="0.3">
      <c r="A623" s="20"/>
      <c r="B623" s="20"/>
      <c r="C623" s="22"/>
      <c r="D623" s="22"/>
      <c r="E623" s="22"/>
      <c r="F623" s="22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</row>
    <row r="624" spans="1:23" ht="16.5" customHeight="1" x14ac:dyDescent="0.3">
      <c r="A624" s="20"/>
      <c r="B624" s="20"/>
      <c r="C624" s="22"/>
      <c r="D624" s="22"/>
      <c r="E624" s="22"/>
      <c r="F624" s="22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</row>
    <row r="625" spans="1:23" ht="16.5" customHeight="1" x14ac:dyDescent="0.3">
      <c r="A625" s="20"/>
      <c r="B625" s="20"/>
      <c r="C625" s="22"/>
      <c r="D625" s="22"/>
      <c r="E625" s="22"/>
      <c r="F625" s="22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</row>
    <row r="626" spans="1:23" ht="16.5" customHeight="1" x14ac:dyDescent="0.3">
      <c r="A626" s="20"/>
      <c r="B626" s="20"/>
      <c r="C626" s="22"/>
      <c r="D626" s="22"/>
      <c r="E626" s="22"/>
      <c r="F626" s="22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</row>
    <row r="627" spans="1:23" ht="16.5" customHeight="1" x14ac:dyDescent="0.3">
      <c r="A627" s="20"/>
      <c r="B627" s="20"/>
      <c r="C627" s="22"/>
      <c r="D627" s="22"/>
      <c r="E627" s="22"/>
      <c r="F627" s="22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</row>
    <row r="628" spans="1:23" ht="16.5" customHeight="1" x14ac:dyDescent="0.3">
      <c r="A628" s="20"/>
      <c r="B628" s="20"/>
      <c r="C628" s="22"/>
      <c r="D628" s="22"/>
      <c r="E628" s="22"/>
      <c r="F628" s="22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</row>
    <row r="629" spans="1:23" ht="16.5" customHeight="1" x14ac:dyDescent="0.3">
      <c r="A629" s="20"/>
      <c r="B629" s="20"/>
      <c r="C629" s="22"/>
      <c r="D629" s="22"/>
      <c r="E629" s="22"/>
      <c r="F629" s="22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</row>
    <row r="630" spans="1:23" ht="16.5" customHeight="1" x14ac:dyDescent="0.3">
      <c r="A630" s="20"/>
      <c r="B630" s="20"/>
      <c r="C630" s="22"/>
      <c r="D630" s="22"/>
      <c r="E630" s="22"/>
      <c r="F630" s="22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</row>
    <row r="631" spans="1:23" ht="16.5" customHeight="1" x14ac:dyDescent="0.3">
      <c r="A631" s="20"/>
      <c r="B631" s="20"/>
      <c r="C631" s="22"/>
      <c r="D631" s="22"/>
      <c r="E631" s="22"/>
      <c r="F631" s="22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</row>
    <row r="632" spans="1:23" ht="16.5" customHeight="1" x14ac:dyDescent="0.3">
      <c r="A632" s="20"/>
      <c r="B632" s="20"/>
      <c r="C632" s="22"/>
      <c r="D632" s="22"/>
      <c r="E632" s="22"/>
      <c r="F632" s="22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</row>
    <row r="633" spans="1:23" ht="16.5" customHeight="1" x14ac:dyDescent="0.3">
      <c r="A633" s="20"/>
      <c r="B633" s="20"/>
      <c r="C633" s="22"/>
      <c r="D633" s="22"/>
      <c r="E633" s="22"/>
      <c r="F633" s="22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ht="16.5" customHeight="1" x14ac:dyDescent="0.3">
      <c r="A634" s="20"/>
      <c r="B634" s="20"/>
      <c r="C634" s="22"/>
      <c r="D634" s="22"/>
      <c r="E634" s="22"/>
      <c r="F634" s="22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</row>
    <row r="635" spans="1:23" ht="16.5" customHeight="1" x14ac:dyDescent="0.3">
      <c r="A635" s="20"/>
      <c r="B635" s="20"/>
      <c r="C635" s="22"/>
      <c r="D635" s="22"/>
      <c r="E635" s="22"/>
      <c r="F635" s="22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</row>
    <row r="636" spans="1:23" ht="16.5" customHeight="1" x14ac:dyDescent="0.3">
      <c r="A636" s="20"/>
      <c r="B636" s="20"/>
      <c r="C636" s="22"/>
      <c r="D636" s="22"/>
      <c r="E636" s="22"/>
      <c r="F636" s="22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</row>
    <row r="637" spans="1:23" ht="16.5" customHeight="1" x14ac:dyDescent="0.3">
      <c r="A637" s="20"/>
      <c r="B637" s="20"/>
      <c r="C637" s="22"/>
      <c r="D637" s="22"/>
      <c r="E637" s="22"/>
      <c r="F637" s="22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</row>
    <row r="638" spans="1:23" ht="16.5" customHeight="1" x14ac:dyDescent="0.3">
      <c r="A638" s="20"/>
      <c r="B638" s="20"/>
      <c r="C638" s="22"/>
      <c r="D638" s="22"/>
      <c r="E638" s="22"/>
      <c r="F638" s="22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</row>
    <row r="639" spans="1:23" ht="16.5" customHeight="1" x14ac:dyDescent="0.3">
      <c r="A639" s="20"/>
      <c r="B639" s="20"/>
      <c r="C639" s="22"/>
      <c r="D639" s="22"/>
      <c r="E639" s="22"/>
      <c r="F639" s="22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</row>
    <row r="640" spans="1:23" ht="16.5" customHeight="1" x14ac:dyDescent="0.3">
      <c r="A640" s="20"/>
      <c r="B640" s="20"/>
      <c r="C640" s="22"/>
      <c r="D640" s="22"/>
      <c r="E640" s="22"/>
      <c r="F640" s="22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</row>
    <row r="641" spans="1:23" ht="16.5" customHeight="1" x14ac:dyDescent="0.3">
      <c r="A641" s="20"/>
      <c r="B641" s="20"/>
      <c r="C641" s="22"/>
      <c r="D641" s="22"/>
      <c r="E641" s="22"/>
      <c r="F641" s="22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</row>
    <row r="642" spans="1:23" ht="16.5" customHeight="1" x14ac:dyDescent="0.3">
      <c r="A642" s="20"/>
      <c r="B642" s="20"/>
      <c r="C642" s="22"/>
      <c r="D642" s="22"/>
      <c r="E642" s="22"/>
      <c r="F642" s="22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</row>
    <row r="643" spans="1:23" ht="16.5" customHeight="1" x14ac:dyDescent="0.3">
      <c r="A643" s="20"/>
      <c r="B643" s="20"/>
      <c r="C643" s="22"/>
      <c r="D643" s="22"/>
      <c r="E643" s="22"/>
      <c r="F643" s="22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</row>
    <row r="644" spans="1:23" ht="16.5" customHeight="1" x14ac:dyDescent="0.3">
      <c r="A644" s="20"/>
      <c r="B644" s="20"/>
      <c r="C644" s="22"/>
      <c r="D644" s="22"/>
      <c r="E644" s="22"/>
      <c r="F644" s="22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</row>
    <row r="645" spans="1:23" ht="16.5" customHeight="1" x14ac:dyDescent="0.3">
      <c r="A645" s="20"/>
      <c r="B645" s="20"/>
      <c r="C645" s="22"/>
      <c r="D645" s="22"/>
      <c r="E645" s="22"/>
      <c r="F645" s="22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</row>
    <row r="646" spans="1:23" ht="16.5" customHeight="1" x14ac:dyDescent="0.3">
      <c r="A646" s="20"/>
      <c r="B646" s="20"/>
      <c r="C646" s="22"/>
      <c r="D646" s="22"/>
      <c r="E646" s="22"/>
      <c r="F646" s="22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</row>
    <row r="647" spans="1:23" ht="16.5" customHeight="1" x14ac:dyDescent="0.3">
      <c r="A647" s="20"/>
      <c r="B647" s="20"/>
      <c r="C647" s="22"/>
      <c r="D647" s="22"/>
      <c r="E647" s="22"/>
      <c r="F647" s="22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</row>
    <row r="648" spans="1:23" ht="16.5" customHeight="1" x14ac:dyDescent="0.3">
      <c r="A648" s="20"/>
      <c r="B648" s="20"/>
      <c r="C648" s="22"/>
      <c r="D648" s="22"/>
      <c r="E648" s="22"/>
      <c r="F648" s="22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</row>
    <row r="649" spans="1:23" ht="16.5" customHeight="1" x14ac:dyDescent="0.3">
      <c r="A649" s="20"/>
      <c r="B649" s="20"/>
      <c r="C649" s="22"/>
      <c r="D649" s="22"/>
      <c r="E649" s="22"/>
      <c r="F649" s="22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1:23" ht="16.5" customHeight="1" x14ac:dyDescent="0.3">
      <c r="A650" s="20"/>
      <c r="B650" s="20"/>
      <c r="C650" s="22"/>
      <c r="D650" s="22"/>
      <c r="E650" s="22"/>
      <c r="F650" s="22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</row>
    <row r="651" spans="1:23" ht="16.5" customHeight="1" x14ac:dyDescent="0.3">
      <c r="A651" s="20"/>
      <c r="B651" s="20"/>
      <c r="C651" s="22"/>
      <c r="D651" s="22"/>
      <c r="E651" s="22"/>
      <c r="F651" s="22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</row>
    <row r="652" spans="1:23" ht="16.5" customHeight="1" x14ac:dyDescent="0.3">
      <c r="A652" s="20"/>
      <c r="B652" s="20"/>
      <c r="C652" s="22"/>
      <c r="D652" s="22"/>
      <c r="E652" s="22"/>
      <c r="F652" s="22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</row>
    <row r="653" spans="1:23" ht="16.5" customHeight="1" x14ac:dyDescent="0.3">
      <c r="A653" s="20"/>
      <c r="B653" s="20"/>
      <c r="C653" s="22"/>
      <c r="D653" s="22"/>
      <c r="E653" s="22"/>
      <c r="F653" s="22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</row>
    <row r="654" spans="1:23" ht="16.5" customHeight="1" x14ac:dyDescent="0.3">
      <c r="A654" s="20"/>
      <c r="B654" s="20"/>
      <c r="C654" s="22"/>
      <c r="D654" s="22"/>
      <c r="E654" s="22"/>
      <c r="F654" s="22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</row>
    <row r="655" spans="1:23" ht="16.5" customHeight="1" x14ac:dyDescent="0.3">
      <c r="A655" s="20"/>
      <c r="B655" s="20"/>
      <c r="C655" s="22"/>
      <c r="D655" s="22"/>
      <c r="E655" s="22"/>
      <c r="F655" s="22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</row>
    <row r="656" spans="1:23" ht="16.5" customHeight="1" x14ac:dyDescent="0.3">
      <c r="A656" s="20"/>
      <c r="B656" s="20"/>
      <c r="C656" s="22"/>
      <c r="D656" s="22"/>
      <c r="E656" s="22"/>
      <c r="F656" s="22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</row>
    <row r="657" spans="1:23" ht="16.5" customHeight="1" x14ac:dyDescent="0.3">
      <c r="A657" s="20"/>
      <c r="B657" s="20"/>
      <c r="C657" s="22"/>
      <c r="D657" s="22"/>
      <c r="E657" s="22"/>
      <c r="F657" s="22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</row>
    <row r="658" spans="1:23" ht="16.5" customHeight="1" x14ac:dyDescent="0.3">
      <c r="A658" s="20"/>
      <c r="B658" s="20"/>
      <c r="C658" s="22"/>
      <c r="D658" s="22"/>
      <c r="E658" s="22"/>
      <c r="F658" s="22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</row>
    <row r="659" spans="1:23" ht="16.5" customHeight="1" x14ac:dyDescent="0.3">
      <c r="A659" s="20"/>
      <c r="B659" s="20"/>
      <c r="C659" s="22"/>
      <c r="D659" s="22"/>
      <c r="E659" s="22"/>
      <c r="F659" s="22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</row>
    <row r="660" spans="1:23" ht="16.5" customHeight="1" x14ac:dyDescent="0.3">
      <c r="A660" s="20"/>
      <c r="B660" s="20"/>
      <c r="C660" s="22"/>
      <c r="D660" s="22"/>
      <c r="E660" s="22"/>
      <c r="F660" s="22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</row>
    <row r="661" spans="1:23" ht="16.5" customHeight="1" x14ac:dyDescent="0.3">
      <c r="A661" s="20"/>
      <c r="B661" s="20"/>
      <c r="C661" s="22"/>
      <c r="D661" s="22"/>
      <c r="E661" s="22"/>
      <c r="F661" s="22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</row>
    <row r="662" spans="1:23" ht="16.5" customHeight="1" x14ac:dyDescent="0.3">
      <c r="A662" s="20"/>
      <c r="B662" s="20"/>
      <c r="C662" s="22"/>
      <c r="D662" s="22"/>
      <c r="E662" s="22"/>
      <c r="F662" s="22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</row>
    <row r="663" spans="1:23" ht="16.5" customHeight="1" x14ac:dyDescent="0.3">
      <c r="A663" s="20"/>
      <c r="B663" s="20"/>
      <c r="C663" s="22"/>
      <c r="D663" s="22"/>
      <c r="E663" s="22"/>
      <c r="F663" s="22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</row>
    <row r="664" spans="1:23" ht="16.5" customHeight="1" x14ac:dyDescent="0.3">
      <c r="A664" s="20"/>
      <c r="B664" s="20"/>
      <c r="C664" s="22"/>
      <c r="D664" s="22"/>
      <c r="E664" s="22"/>
      <c r="F664" s="22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</row>
    <row r="665" spans="1:23" ht="16.5" customHeight="1" x14ac:dyDescent="0.3">
      <c r="A665" s="20"/>
      <c r="B665" s="20"/>
      <c r="C665" s="22"/>
      <c r="D665" s="22"/>
      <c r="E665" s="22"/>
      <c r="F665" s="22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1:23" ht="16.5" customHeight="1" x14ac:dyDescent="0.3">
      <c r="A666" s="20"/>
      <c r="B666" s="20"/>
      <c r="C666" s="22"/>
      <c r="D666" s="22"/>
      <c r="E666" s="22"/>
      <c r="F666" s="22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</row>
    <row r="667" spans="1:23" ht="16.5" customHeight="1" x14ac:dyDescent="0.3">
      <c r="A667" s="20"/>
      <c r="B667" s="20"/>
      <c r="C667" s="22"/>
      <c r="D667" s="22"/>
      <c r="E667" s="22"/>
      <c r="F667" s="22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</row>
    <row r="668" spans="1:23" ht="16.5" customHeight="1" x14ac:dyDescent="0.3">
      <c r="A668" s="20"/>
      <c r="B668" s="20"/>
      <c r="C668" s="22"/>
      <c r="D668" s="22"/>
      <c r="E668" s="22"/>
      <c r="F668" s="22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</row>
    <row r="669" spans="1:23" ht="16.5" customHeight="1" x14ac:dyDescent="0.3">
      <c r="A669" s="20"/>
      <c r="B669" s="20"/>
      <c r="C669" s="22"/>
      <c r="D669" s="22"/>
      <c r="E669" s="22"/>
      <c r="F669" s="22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</row>
    <row r="670" spans="1:23" ht="16.5" customHeight="1" x14ac:dyDescent="0.3">
      <c r="A670" s="20"/>
      <c r="B670" s="20"/>
      <c r="C670" s="22"/>
      <c r="D670" s="22"/>
      <c r="E670" s="22"/>
      <c r="F670" s="22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</row>
    <row r="671" spans="1:23" ht="16.5" customHeight="1" x14ac:dyDescent="0.3">
      <c r="A671" s="20"/>
      <c r="B671" s="20"/>
      <c r="C671" s="22"/>
      <c r="D671" s="22"/>
      <c r="E671" s="22"/>
      <c r="F671" s="22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</row>
    <row r="672" spans="1:23" ht="16.5" customHeight="1" x14ac:dyDescent="0.3">
      <c r="A672" s="20"/>
      <c r="B672" s="20"/>
      <c r="C672" s="22"/>
      <c r="D672" s="22"/>
      <c r="E672" s="22"/>
      <c r="F672" s="22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</row>
    <row r="673" spans="1:23" ht="16.5" customHeight="1" x14ac:dyDescent="0.3">
      <c r="A673" s="20"/>
      <c r="B673" s="20"/>
      <c r="C673" s="22"/>
      <c r="D673" s="22"/>
      <c r="E673" s="22"/>
      <c r="F673" s="22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</row>
    <row r="674" spans="1:23" ht="16.5" customHeight="1" x14ac:dyDescent="0.3">
      <c r="A674" s="20"/>
      <c r="B674" s="20"/>
      <c r="C674" s="22"/>
      <c r="D674" s="22"/>
      <c r="E674" s="22"/>
      <c r="F674" s="22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</row>
    <row r="675" spans="1:23" ht="16.5" customHeight="1" x14ac:dyDescent="0.3">
      <c r="A675" s="20"/>
      <c r="B675" s="20"/>
      <c r="C675" s="22"/>
      <c r="D675" s="22"/>
      <c r="E675" s="22"/>
      <c r="F675" s="22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</row>
    <row r="676" spans="1:23" ht="16.5" customHeight="1" x14ac:dyDescent="0.3">
      <c r="A676" s="20"/>
      <c r="B676" s="20"/>
      <c r="C676" s="22"/>
      <c r="D676" s="22"/>
      <c r="E676" s="22"/>
      <c r="F676" s="22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</row>
    <row r="677" spans="1:23" ht="16.5" customHeight="1" x14ac:dyDescent="0.3">
      <c r="A677" s="20"/>
      <c r="B677" s="20"/>
      <c r="C677" s="22"/>
      <c r="D677" s="22"/>
      <c r="E677" s="22"/>
      <c r="F677" s="22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</row>
    <row r="678" spans="1:23" ht="16.5" customHeight="1" x14ac:dyDescent="0.3">
      <c r="A678" s="20"/>
      <c r="B678" s="20"/>
      <c r="C678" s="22"/>
      <c r="D678" s="22"/>
      <c r="E678" s="22"/>
      <c r="F678" s="22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</row>
    <row r="679" spans="1:23" ht="16.5" customHeight="1" x14ac:dyDescent="0.3">
      <c r="A679" s="20"/>
      <c r="B679" s="20"/>
      <c r="C679" s="22"/>
      <c r="D679" s="22"/>
      <c r="E679" s="22"/>
      <c r="F679" s="22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</row>
    <row r="680" spans="1:23" ht="16.5" customHeight="1" x14ac:dyDescent="0.3">
      <c r="A680" s="20"/>
      <c r="B680" s="20"/>
      <c r="C680" s="22"/>
      <c r="D680" s="22"/>
      <c r="E680" s="22"/>
      <c r="F680" s="22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</row>
    <row r="681" spans="1:23" ht="16.5" customHeight="1" x14ac:dyDescent="0.3">
      <c r="A681" s="20"/>
      <c r="B681" s="20"/>
      <c r="C681" s="22"/>
      <c r="D681" s="22"/>
      <c r="E681" s="22"/>
      <c r="F681" s="22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1:23" ht="16.5" customHeight="1" x14ac:dyDescent="0.3">
      <c r="A682" s="20"/>
      <c r="B682" s="20"/>
      <c r="C682" s="22"/>
      <c r="D682" s="22"/>
      <c r="E682" s="22"/>
      <c r="F682" s="22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</row>
    <row r="683" spans="1:23" ht="16.5" customHeight="1" x14ac:dyDescent="0.3">
      <c r="A683" s="20"/>
      <c r="B683" s="20"/>
      <c r="C683" s="22"/>
      <c r="D683" s="22"/>
      <c r="E683" s="22"/>
      <c r="F683" s="22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</row>
    <row r="684" spans="1:23" ht="16.5" customHeight="1" x14ac:dyDescent="0.3">
      <c r="A684" s="20"/>
      <c r="B684" s="20"/>
      <c r="C684" s="22"/>
      <c r="D684" s="22"/>
      <c r="E684" s="22"/>
      <c r="F684" s="22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</row>
    <row r="685" spans="1:23" ht="16.5" customHeight="1" x14ac:dyDescent="0.3">
      <c r="A685" s="20"/>
      <c r="B685" s="20"/>
      <c r="C685" s="22"/>
      <c r="D685" s="22"/>
      <c r="E685" s="22"/>
      <c r="F685" s="22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</row>
    <row r="686" spans="1:23" ht="16.5" customHeight="1" x14ac:dyDescent="0.3">
      <c r="A686" s="20"/>
      <c r="B686" s="20"/>
      <c r="C686" s="22"/>
      <c r="D686" s="22"/>
      <c r="E686" s="22"/>
      <c r="F686" s="22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</row>
    <row r="687" spans="1:23" ht="16.5" customHeight="1" x14ac:dyDescent="0.3">
      <c r="A687" s="20"/>
      <c r="B687" s="20"/>
      <c r="C687" s="22"/>
      <c r="D687" s="22"/>
      <c r="E687" s="22"/>
      <c r="F687" s="22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</row>
    <row r="688" spans="1:23" ht="16.5" customHeight="1" x14ac:dyDescent="0.3">
      <c r="A688" s="20"/>
      <c r="B688" s="20"/>
      <c r="C688" s="22"/>
      <c r="D688" s="22"/>
      <c r="E688" s="22"/>
      <c r="F688" s="22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</row>
    <row r="689" spans="1:23" ht="16.5" customHeight="1" x14ac:dyDescent="0.3">
      <c r="A689" s="20"/>
      <c r="B689" s="20"/>
      <c r="C689" s="22"/>
      <c r="D689" s="22"/>
      <c r="E689" s="22"/>
      <c r="F689" s="22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</row>
    <row r="690" spans="1:23" ht="16.5" customHeight="1" x14ac:dyDescent="0.3">
      <c r="A690" s="20"/>
      <c r="B690" s="20"/>
      <c r="C690" s="22"/>
      <c r="D690" s="22"/>
      <c r="E690" s="22"/>
      <c r="F690" s="22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</row>
    <row r="691" spans="1:23" ht="16.5" customHeight="1" x14ac:dyDescent="0.3">
      <c r="A691" s="20"/>
      <c r="B691" s="20"/>
      <c r="C691" s="22"/>
      <c r="D691" s="22"/>
      <c r="E691" s="22"/>
      <c r="F691" s="22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</row>
    <row r="692" spans="1:23" ht="16.5" customHeight="1" x14ac:dyDescent="0.3">
      <c r="A692" s="20"/>
      <c r="B692" s="20"/>
      <c r="C692" s="22"/>
      <c r="D692" s="22"/>
      <c r="E692" s="22"/>
      <c r="F692" s="22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</row>
    <row r="693" spans="1:23" ht="16.5" customHeight="1" x14ac:dyDescent="0.3">
      <c r="A693" s="20"/>
      <c r="B693" s="20"/>
      <c r="C693" s="22"/>
      <c r="D693" s="22"/>
      <c r="E693" s="22"/>
      <c r="F693" s="22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</row>
    <row r="694" spans="1:23" ht="16.5" customHeight="1" x14ac:dyDescent="0.3">
      <c r="A694" s="20"/>
      <c r="B694" s="20"/>
      <c r="C694" s="22"/>
      <c r="D694" s="22"/>
      <c r="E694" s="22"/>
      <c r="F694" s="22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</row>
    <row r="695" spans="1:23" ht="16.5" customHeight="1" x14ac:dyDescent="0.3">
      <c r="A695" s="20"/>
      <c r="B695" s="20"/>
      <c r="C695" s="22"/>
      <c r="D695" s="22"/>
      <c r="E695" s="22"/>
      <c r="F695" s="22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</row>
    <row r="696" spans="1:23" ht="16.5" customHeight="1" x14ac:dyDescent="0.3">
      <c r="A696" s="20"/>
      <c r="B696" s="20"/>
      <c r="C696" s="22"/>
      <c r="D696" s="22"/>
      <c r="E696" s="22"/>
      <c r="F696" s="22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</row>
    <row r="697" spans="1:23" ht="16.5" customHeight="1" x14ac:dyDescent="0.3">
      <c r="A697" s="20"/>
      <c r="B697" s="20"/>
      <c r="C697" s="22"/>
      <c r="D697" s="22"/>
      <c r="E697" s="22"/>
      <c r="F697" s="22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</row>
    <row r="698" spans="1:23" ht="16.5" customHeight="1" x14ac:dyDescent="0.3">
      <c r="A698" s="20"/>
      <c r="B698" s="20"/>
      <c r="C698" s="22"/>
      <c r="D698" s="22"/>
      <c r="E698" s="22"/>
      <c r="F698" s="22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</row>
    <row r="699" spans="1:23" ht="16.5" customHeight="1" x14ac:dyDescent="0.3">
      <c r="A699" s="20"/>
      <c r="B699" s="20"/>
      <c r="C699" s="22"/>
      <c r="D699" s="22"/>
      <c r="E699" s="22"/>
      <c r="F699" s="22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</row>
    <row r="700" spans="1:23" ht="16.5" customHeight="1" x14ac:dyDescent="0.3">
      <c r="A700" s="20"/>
      <c r="B700" s="20"/>
      <c r="C700" s="22"/>
      <c r="D700" s="22"/>
      <c r="E700" s="22"/>
      <c r="F700" s="22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</row>
    <row r="701" spans="1:23" ht="16.5" customHeight="1" x14ac:dyDescent="0.3">
      <c r="A701" s="20"/>
      <c r="B701" s="20"/>
      <c r="C701" s="22"/>
      <c r="D701" s="22"/>
      <c r="E701" s="22"/>
      <c r="F701" s="22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</row>
    <row r="702" spans="1:23" ht="16.5" customHeight="1" x14ac:dyDescent="0.3">
      <c r="A702" s="20"/>
      <c r="B702" s="20"/>
      <c r="C702" s="22"/>
      <c r="D702" s="22"/>
      <c r="E702" s="22"/>
      <c r="F702" s="22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</row>
    <row r="703" spans="1:23" ht="16.5" customHeight="1" x14ac:dyDescent="0.3">
      <c r="A703" s="20"/>
      <c r="B703" s="20"/>
      <c r="C703" s="22"/>
      <c r="D703" s="22"/>
      <c r="E703" s="22"/>
      <c r="F703" s="22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</row>
    <row r="704" spans="1:23" ht="16.5" customHeight="1" x14ac:dyDescent="0.3">
      <c r="A704" s="20"/>
      <c r="B704" s="20"/>
      <c r="C704" s="22"/>
      <c r="D704" s="22"/>
      <c r="E704" s="22"/>
      <c r="F704" s="22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</row>
    <row r="705" spans="1:23" ht="16.5" customHeight="1" x14ac:dyDescent="0.3">
      <c r="A705" s="20"/>
      <c r="B705" s="20"/>
      <c r="C705" s="22"/>
      <c r="D705" s="22"/>
      <c r="E705" s="22"/>
      <c r="F705" s="22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</row>
    <row r="706" spans="1:23" ht="16.5" customHeight="1" x14ac:dyDescent="0.3">
      <c r="A706" s="20"/>
      <c r="B706" s="20"/>
      <c r="C706" s="22"/>
      <c r="D706" s="22"/>
      <c r="E706" s="22"/>
      <c r="F706" s="22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</row>
    <row r="707" spans="1:23" ht="16.5" customHeight="1" x14ac:dyDescent="0.3">
      <c r="A707" s="20"/>
      <c r="B707" s="20"/>
      <c r="C707" s="22"/>
      <c r="D707" s="22"/>
      <c r="E707" s="22"/>
      <c r="F707" s="22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</row>
    <row r="708" spans="1:23" ht="16.5" customHeight="1" x14ac:dyDescent="0.3">
      <c r="A708" s="20"/>
      <c r="B708" s="20"/>
      <c r="C708" s="22"/>
      <c r="D708" s="22"/>
      <c r="E708" s="22"/>
      <c r="F708" s="22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</row>
    <row r="709" spans="1:23" ht="16.5" customHeight="1" x14ac:dyDescent="0.3">
      <c r="A709" s="20"/>
      <c r="B709" s="20"/>
      <c r="C709" s="22"/>
      <c r="D709" s="22"/>
      <c r="E709" s="22"/>
      <c r="F709" s="22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</row>
    <row r="710" spans="1:23" ht="16.5" customHeight="1" x14ac:dyDescent="0.3">
      <c r="A710" s="20"/>
      <c r="B710" s="20"/>
      <c r="C710" s="22"/>
      <c r="D710" s="22"/>
      <c r="E710" s="22"/>
      <c r="F710" s="22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</row>
    <row r="711" spans="1:23" ht="16.5" customHeight="1" x14ac:dyDescent="0.3">
      <c r="A711" s="20"/>
      <c r="B711" s="20"/>
      <c r="C711" s="22"/>
      <c r="D711" s="22"/>
      <c r="E711" s="22"/>
      <c r="F711" s="22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</row>
    <row r="712" spans="1:23" ht="16.5" customHeight="1" x14ac:dyDescent="0.3">
      <c r="A712" s="20"/>
      <c r="B712" s="20"/>
      <c r="C712" s="22"/>
      <c r="D712" s="22"/>
      <c r="E712" s="22"/>
      <c r="F712" s="22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</row>
    <row r="713" spans="1:23" ht="16.5" customHeight="1" x14ac:dyDescent="0.3">
      <c r="A713" s="20"/>
      <c r="B713" s="20"/>
      <c r="C713" s="22"/>
      <c r="D713" s="22"/>
      <c r="E713" s="22"/>
      <c r="F713" s="22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</row>
    <row r="714" spans="1:23" ht="16.5" customHeight="1" x14ac:dyDescent="0.3">
      <c r="A714" s="20"/>
      <c r="B714" s="20"/>
      <c r="C714" s="22"/>
      <c r="D714" s="22"/>
      <c r="E714" s="22"/>
      <c r="F714" s="22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</row>
    <row r="715" spans="1:23" ht="16.5" customHeight="1" x14ac:dyDescent="0.3">
      <c r="A715" s="20"/>
      <c r="B715" s="20"/>
      <c r="C715" s="22"/>
      <c r="D715" s="22"/>
      <c r="E715" s="22"/>
      <c r="F715" s="22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</row>
    <row r="716" spans="1:23" ht="16.5" customHeight="1" x14ac:dyDescent="0.3">
      <c r="A716" s="20"/>
      <c r="B716" s="20"/>
      <c r="C716" s="22"/>
      <c r="D716" s="22"/>
      <c r="E716" s="22"/>
      <c r="F716" s="22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</row>
    <row r="717" spans="1:23" ht="16.5" customHeight="1" x14ac:dyDescent="0.3">
      <c r="A717" s="20"/>
      <c r="B717" s="20"/>
      <c r="C717" s="22"/>
      <c r="D717" s="22"/>
      <c r="E717" s="22"/>
      <c r="F717" s="22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</row>
    <row r="718" spans="1:23" ht="16.5" customHeight="1" x14ac:dyDescent="0.3">
      <c r="A718" s="20"/>
      <c r="B718" s="20"/>
      <c r="C718" s="22"/>
      <c r="D718" s="22"/>
      <c r="E718" s="22"/>
      <c r="F718" s="22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</row>
    <row r="719" spans="1:23" ht="16.5" customHeight="1" x14ac:dyDescent="0.3">
      <c r="A719" s="20"/>
      <c r="B719" s="20"/>
      <c r="C719" s="22"/>
      <c r="D719" s="22"/>
      <c r="E719" s="22"/>
      <c r="F719" s="22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</row>
    <row r="720" spans="1:23" ht="16.5" customHeight="1" x14ac:dyDescent="0.3">
      <c r="A720" s="20"/>
      <c r="B720" s="20"/>
      <c r="C720" s="22"/>
      <c r="D720" s="22"/>
      <c r="E720" s="22"/>
      <c r="F720" s="22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</row>
    <row r="721" spans="1:23" ht="16.5" customHeight="1" x14ac:dyDescent="0.3">
      <c r="A721" s="20"/>
      <c r="B721" s="20"/>
      <c r="C721" s="22"/>
      <c r="D721" s="22"/>
      <c r="E721" s="22"/>
      <c r="F721" s="22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</row>
    <row r="722" spans="1:23" ht="16.5" customHeight="1" x14ac:dyDescent="0.3">
      <c r="A722" s="20"/>
      <c r="B722" s="20"/>
      <c r="C722" s="22"/>
      <c r="D722" s="22"/>
      <c r="E722" s="22"/>
      <c r="F722" s="22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</row>
    <row r="723" spans="1:23" ht="16.5" customHeight="1" x14ac:dyDescent="0.3">
      <c r="A723" s="20"/>
      <c r="B723" s="20"/>
      <c r="C723" s="22"/>
      <c r="D723" s="22"/>
      <c r="E723" s="22"/>
      <c r="F723" s="22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</row>
    <row r="724" spans="1:23" ht="16.5" customHeight="1" x14ac:dyDescent="0.3">
      <c r="A724" s="20"/>
      <c r="B724" s="20"/>
      <c r="C724" s="22"/>
      <c r="D724" s="22"/>
      <c r="E724" s="22"/>
      <c r="F724" s="22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</row>
    <row r="725" spans="1:23" ht="16.5" customHeight="1" x14ac:dyDescent="0.3">
      <c r="A725" s="20"/>
      <c r="B725" s="20"/>
      <c r="C725" s="22"/>
      <c r="D725" s="22"/>
      <c r="E725" s="22"/>
      <c r="F725" s="22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</row>
    <row r="726" spans="1:23" ht="16.5" customHeight="1" x14ac:dyDescent="0.3">
      <c r="A726" s="20"/>
      <c r="B726" s="20"/>
      <c r="C726" s="22"/>
      <c r="D726" s="22"/>
      <c r="E726" s="22"/>
      <c r="F726" s="22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</row>
    <row r="727" spans="1:23" ht="16.5" customHeight="1" x14ac:dyDescent="0.3">
      <c r="A727" s="20"/>
      <c r="B727" s="20"/>
      <c r="C727" s="22"/>
      <c r="D727" s="22"/>
      <c r="E727" s="22"/>
      <c r="F727" s="22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</row>
    <row r="728" spans="1:23" ht="16.5" customHeight="1" x14ac:dyDescent="0.3">
      <c r="A728" s="20"/>
      <c r="B728" s="20"/>
      <c r="C728" s="22"/>
      <c r="D728" s="22"/>
      <c r="E728" s="22"/>
      <c r="F728" s="22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</row>
    <row r="729" spans="1:23" ht="16.5" customHeight="1" x14ac:dyDescent="0.3">
      <c r="A729" s="20"/>
      <c r="B729" s="20"/>
      <c r="C729" s="22"/>
      <c r="D729" s="22"/>
      <c r="E729" s="22"/>
      <c r="F729" s="22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</row>
    <row r="730" spans="1:23" ht="16.5" customHeight="1" x14ac:dyDescent="0.3">
      <c r="A730" s="20"/>
      <c r="B730" s="20"/>
      <c r="C730" s="22"/>
      <c r="D730" s="22"/>
      <c r="E730" s="22"/>
      <c r="F730" s="22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</row>
    <row r="731" spans="1:23" ht="16.5" customHeight="1" x14ac:dyDescent="0.3">
      <c r="A731" s="20"/>
      <c r="B731" s="20"/>
      <c r="C731" s="22"/>
      <c r="D731" s="22"/>
      <c r="E731" s="22"/>
      <c r="F731" s="22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</row>
    <row r="732" spans="1:23" ht="16.5" customHeight="1" x14ac:dyDescent="0.3">
      <c r="A732" s="20"/>
      <c r="B732" s="20"/>
      <c r="C732" s="22"/>
      <c r="D732" s="22"/>
      <c r="E732" s="22"/>
      <c r="F732" s="22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</row>
    <row r="733" spans="1:23" ht="16.5" customHeight="1" x14ac:dyDescent="0.3">
      <c r="A733" s="20"/>
      <c r="B733" s="20"/>
      <c r="C733" s="22"/>
      <c r="D733" s="22"/>
      <c r="E733" s="22"/>
      <c r="F733" s="22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</row>
    <row r="734" spans="1:23" ht="16.5" customHeight="1" x14ac:dyDescent="0.3">
      <c r="A734" s="20"/>
      <c r="B734" s="20"/>
      <c r="C734" s="22"/>
      <c r="D734" s="22"/>
      <c r="E734" s="22"/>
      <c r="F734" s="22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</row>
    <row r="735" spans="1:23" ht="16.5" customHeight="1" x14ac:dyDescent="0.3">
      <c r="A735" s="20"/>
      <c r="B735" s="20"/>
      <c r="C735" s="22"/>
      <c r="D735" s="22"/>
      <c r="E735" s="22"/>
      <c r="F735" s="22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</row>
    <row r="736" spans="1:23" ht="16.5" customHeight="1" x14ac:dyDescent="0.3">
      <c r="A736" s="20"/>
      <c r="B736" s="20"/>
      <c r="C736" s="22"/>
      <c r="D736" s="22"/>
      <c r="E736" s="22"/>
      <c r="F736" s="22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</row>
    <row r="737" spans="1:23" ht="16.5" customHeight="1" x14ac:dyDescent="0.3">
      <c r="A737" s="20"/>
      <c r="B737" s="20"/>
      <c r="C737" s="22"/>
      <c r="D737" s="22"/>
      <c r="E737" s="22"/>
      <c r="F737" s="22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</row>
    <row r="738" spans="1:23" ht="16.5" customHeight="1" x14ac:dyDescent="0.3">
      <c r="A738" s="20"/>
      <c r="B738" s="20"/>
      <c r="C738" s="22"/>
      <c r="D738" s="22"/>
      <c r="E738" s="22"/>
      <c r="F738" s="22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</row>
    <row r="739" spans="1:23" ht="16.5" customHeight="1" x14ac:dyDescent="0.3">
      <c r="A739" s="20"/>
      <c r="B739" s="20"/>
      <c r="C739" s="22"/>
      <c r="D739" s="22"/>
      <c r="E739" s="22"/>
      <c r="F739" s="22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</row>
    <row r="740" spans="1:23" ht="16.5" customHeight="1" x14ac:dyDescent="0.3">
      <c r="A740" s="20"/>
      <c r="B740" s="20"/>
      <c r="C740" s="22"/>
      <c r="D740" s="22"/>
      <c r="E740" s="22"/>
      <c r="F740" s="22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</row>
    <row r="741" spans="1:23" ht="16.5" customHeight="1" x14ac:dyDescent="0.3">
      <c r="A741" s="20"/>
      <c r="B741" s="20"/>
      <c r="C741" s="22"/>
      <c r="D741" s="22"/>
      <c r="E741" s="22"/>
      <c r="F741" s="22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</row>
    <row r="742" spans="1:23" ht="16.5" customHeight="1" x14ac:dyDescent="0.3">
      <c r="A742" s="20"/>
      <c r="B742" s="20"/>
      <c r="C742" s="22"/>
      <c r="D742" s="22"/>
      <c r="E742" s="22"/>
      <c r="F742" s="22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</row>
    <row r="743" spans="1:23" ht="16.5" customHeight="1" x14ac:dyDescent="0.3">
      <c r="A743" s="20"/>
      <c r="B743" s="20"/>
      <c r="C743" s="22"/>
      <c r="D743" s="22"/>
      <c r="E743" s="22"/>
      <c r="F743" s="22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</row>
    <row r="744" spans="1:23" ht="16.5" customHeight="1" x14ac:dyDescent="0.3">
      <c r="A744" s="20"/>
      <c r="B744" s="20"/>
      <c r="C744" s="22"/>
      <c r="D744" s="22"/>
      <c r="E744" s="22"/>
      <c r="F744" s="22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</row>
    <row r="745" spans="1:23" ht="16.5" customHeight="1" x14ac:dyDescent="0.3">
      <c r="A745" s="20"/>
      <c r="B745" s="20"/>
      <c r="C745" s="22"/>
      <c r="D745" s="22"/>
      <c r="E745" s="22"/>
      <c r="F745" s="22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</row>
    <row r="746" spans="1:23" ht="16.5" customHeight="1" x14ac:dyDescent="0.3">
      <c r="A746" s="20"/>
      <c r="B746" s="20"/>
      <c r="C746" s="22"/>
      <c r="D746" s="22"/>
      <c r="E746" s="22"/>
      <c r="F746" s="22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</row>
    <row r="747" spans="1:23" ht="16.5" customHeight="1" x14ac:dyDescent="0.3">
      <c r="A747" s="20"/>
      <c r="B747" s="20"/>
      <c r="C747" s="22"/>
      <c r="D747" s="22"/>
      <c r="E747" s="22"/>
      <c r="F747" s="22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</row>
    <row r="748" spans="1:23" ht="16.5" customHeight="1" x14ac:dyDescent="0.3">
      <c r="A748" s="20"/>
      <c r="B748" s="20"/>
      <c r="C748" s="22"/>
      <c r="D748" s="22"/>
      <c r="E748" s="22"/>
      <c r="F748" s="22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</row>
    <row r="749" spans="1:23" ht="16.5" customHeight="1" x14ac:dyDescent="0.3">
      <c r="A749" s="20"/>
      <c r="B749" s="20"/>
      <c r="C749" s="22"/>
      <c r="D749" s="22"/>
      <c r="E749" s="22"/>
      <c r="F749" s="22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</row>
    <row r="750" spans="1:23" ht="16.5" customHeight="1" x14ac:dyDescent="0.3">
      <c r="A750" s="20"/>
      <c r="B750" s="20"/>
      <c r="C750" s="22"/>
      <c r="D750" s="22"/>
      <c r="E750" s="22"/>
      <c r="F750" s="22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</row>
    <row r="751" spans="1:23" ht="16.5" customHeight="1" x14ac:dyDescent="0.3">
      <c r="A751" s="20"/>
      <c r="B751" s="20"/>
      <c r="C751" s="22"/>
      <c r="D751" s="22"/>
      <c r="E751" s="22"/>
      <c r="F751" s="22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</row>
    <row r="752" spans="1:23" ht="16.5" customHeight="1" x14ac:dyDescent="0.3">
      <c r="A752" s="20"/>
      <c r="B752" s="20"/>
      <c r="C752" s="22"/>
      <c r="D752" s="22"/>
      <c r="E752" s="22"/>
      <c r="F752" s="22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</row>
    <row r="753" spans="1:23" ht="16.5" customHeight="1" x14ac:dyDescent="0.3">
      <c r="A753" s="20"/>
      <c r="B753" s="20"/>
      <c r="C753" s="22"/>
      <c r="D753" s="22"/>
      <c r="E753" s="22"/>
      <c r="F753" s="22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</row>
    <row r="754" spans="1:23" ht="16.5" customHeight="1" x14ac:dyDescent="0.3">
      <c r="A754" s="20"/>
      <c r="B754" s="20"/>
      <c r="C754" s="22"/>
      <c r="D754" s="22"/>
      <c r="E754" s="22"/>
      <c r="F754" s="22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</row>
    <row r="755" spans="1:23" ht="16.5" customHeight="1" x14ac:dyDescent="0.3">
      <c r="A755" s="20"/>
      <c r="B755" s="20"/>
      <c r="C755" s="22"/>
      <c r="D755" s="22"/>
      <c r="E755" s="22"/>
      <c r="F755" s="22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</row>
    <row r="756" spans="1:23" ht="16.5" customHeight="1" x14ac:dyDescent="0.3">
      <c r="A756" s="20"/>
      <c r="B756" s="20"/>
      <c r="C756" s="22"/>
      <c r="D756" s="22"/>
      <c r="E756" s="22"/>
      <c r="F756" s="22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</row>
    <row r="757" spans="1:23" ht="16.5" customHeight="1" x14ac:dyDescent="0.3">
      <c r="A757" s="20"/>
      <c r="B757" s="20"/>
      <c r="C757" s="22"/>
      <c r="D757" s="22"/>
      <c r="E757" s="22"/>
      <c r="F757" s="22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</row>
    <row r="758" spans="1:23" ht="16.5" customHeight="1" x14ac:dyDescent="0.3">
      <c r="A758" s="20"/>
      <c r="B758" s="20"/>
      <c r="C758" s="22"/>
      <c r="D758" s="22"/>
      <c r="E758" s="22"/>
      <c r="F758" s="22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</row>
    <row r="759" spans="1:23" ht="16.5" customHeight="1" x14ac:dyDescent="0.3">
      <c r="A759" s="20"/>
      <c r="B759" s="20"/>
      <c r="C759" s="22"/>
      <c r="D759" s="22"/>
      <c r="E759" s="22"/>
      <c r="F759" s="22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</row>
    <row r="760" spans="1:23" ht="16.5" customHeight="1" x14ac:dyDescent="0.3">
      <c r="A760" s="20"/>
      <c r="B760" s="20"/>
      <c r="C760" s="22"/>
      <c r="D760" s="22"/>
      <c r="E760" s="22"/>
      <c r="F760" s="22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</row>
    <row r="761" spans="1:23" ht="16.5" customHeight="1" x14ac:dyDescent="0.3">
      <c r="A761" s="20"/>
      <c r="B761" s="20"/>
      <c r="C761" s="22"/>
      <c r="D761" s="22"/>
      <c r="E761" s="22"/>
      <c r="F761" s="22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</row>
    <row r="762" spans="1:23" ht="16.5" customHeight="1" x14ac:dyDescent="0.3">
      <c r="A762" s="20"/>
      <c r="B762" s="20"/>
      <c r="C762" s="22"/>
      <c r="D762" s="22"/>
      <c r="E762" s="22"/>
      <c r="F762" s="22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</row>
    <row r="763" spans="1:23" ht="16.5" customHeight="1" x14ac:dyDescent="0.3">
      <c r="A763" s="20"/>
      <c r="B763" s="20"/>
      <c r="C763" s="22"/>
      <c r="D763" s="22"/>
      <c r="E763" s="22"/>
      <c r="F763" s="22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</row>
    <row r="764" spans="1:23" ht="16.5" customHeight="1" x14ac:dyDescent="0.3">
      <c r="A764" s="20"/>
      <c r="B764" s="20"/>
      <c r="C764" s="22"/>
      <c r="D764" s="22"/>
      <c r="E764" s="22"/>
      <c r="F764" s="22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</row>
    <row r="765" spans="1:23" ht="16.5" customHeight="1" x14ac:dyDescent="0.3">
      <c r="A765" s="20"/>
      <c r="B765" s="20"/>
      <c r="C765" s="22"/>
      <c r="D765" s="22"/>
      <c r="E765" s="22"/>
      <c r="F765" s="22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</row>
    <row r="766" spans="1:23" ht="16.5" customHeight="1" x14ac:dyDescent="0.3">
      <c r="A766" s="20"/>
      <c r="B766" s="20"/>
      <c r="C766" s="22"/>
      <c r="D766" s="22"/>
      <c r="E766" s="22"/>
      <c r="F766" s="22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</row>
    <row r="767" spans="1:23" ht="16.5" customHeight="1" x14ac:dyDescent="0.3">
      <c r="A767" s="20"/>
      <c r="B767" s="20"/>
      <c r="C767" s="22"/>
      <c r="D767" s="22"/>
      <c r="E767" s="22"/>
      <c r="F767" s="22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</row>
    <row r="768" spans="1:23" ht="16.5" customHeight="1" x14ac:dyDescent="0.3">
      <c r="A768" s="20"/>
      <c r="B768" s="20"/>
      <c r="C768" s="22"/>
      <c r="D768" s="22"/>
      <c r="E768" s="22"/>
      <c r="F768" s="22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</row>
    <row r="769" spans="1:23" ht="16.5" customHeight="1" x14ac:dyDescent="0.3">
      <c r="A769" s="20"/>
      <c r="B769" s="20"/>
      <c r="C769" s="22"/>
      <c r="D769" s="22"/>
      <c r="E769" s="22"/>
      <c r="F769" s="22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</row>
    <row r="770" spans="1:23" ht="16.5" customHeight="1" x14ac:dyDescent="0.3">
      <c r="A770" s="20"/>
      <c r="B770" s="20"/>
      <c r="C770" s="22"/>
      <c r="D770" s="22"/>
      <c r="E770" s="22"/>
      <c r="F770" s="22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</row>
    <row r="771" spans="1:23" ht="16.5" customHeight="1" x14ac:dyDescent="0.3">
      <c r="A771" s="20"/>
      <c r="B771" s="20"/>
      <c r="C771" s="22"/>
      <c r="D771" s="22"/>
      <c r="E771" s="22"/>
      <c r="F771" s="22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</row>
    <row r="772" spans="1:23" ht="16.5" customHeight="1" x14ac:dyDescent="0.3">
      <c r="A772" s="20"/>
      <c r="B772" s="20"/>
      <c r="C772" s="22"/>
      <c r="D772" s="22"/>
      <c r="E772" s="22"/>
      <c r="F772" s="22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</row>
    <row r="773" spans="1:23" ht="16.5" customHeight="1" x14ac:dyDescent="0.3">
      <c r="A773" s="20"/>
      <c r="B773" s="20"/>
      <c r="C773" s="22"/>
      <c r="D773" s="22"/>
      <c r="E773" s="22"/>
      <c r="F773" s="22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</row>
    <row r="774" spans="1:23" ht="16.5" customHeight="1" x14ac:dyDescent="0.3">
      <c r="A774" s="20"/>
      <c r="B774" s="20"/>
      <c r="C774" s="22"/>
      <c r="D774" s="22"/>
      <c r="E774" s="22"/>
      <c r="F774" s="22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</row>
    <row r="775" spans="1:23" ht="16.5" customHeight="1" x14ac:dyDescent="0.3">
      <c r="A775" s="20"/>
      <c r="B775" s="20"/>
      <c r="C775" s="22"/>
      <c r="D775" s="22"/>
      <c r="E775" s="22"/>
      <c r="F775" s="22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</row>
    <row r="776" spans="1:23" ht="16.5" customHeight="1" x14ac:dyDescent="0.3">
      <c r="A776" s="20"/>
      <c r="B776" s="20"/>
      <c r="C776" s="22"/>
      <c r="D776" s="22"/>
      <c r="E776" s="22"/>
      <c r="F776" s="22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</row>
    <row r="777" spans="1:23" ht="16.5" customHeight="1" x14ac:dyDescent="0.3">
      <c r="A777" s="20"/>
      <c r="B777" s="20"/>
      <c r="C777" s="22"/>
      <c r="D777" s="22"/>
      <c r="E777" s="22"/>
      <c r="F777" s="22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</row>
    <row r="778" spans="1:23" ht="16.5" customHeight="1" x14ac:dyDescent="0.3">
      <c r="A778" s="20"/>
      <c r="B778" s="20"/>
      <c r="C778" s="22"/>
      <c r="D778" s="22"/>
      <c r="E778" s="22"/>
      <c r="F778" s="22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</row>
    <row r="779" spans="1:23" ht="16.5" customHeight="1" x14ac:dyDescent="0.3">
      <c r="A779" s="20"/>
      <c r="B779" s="20"/>
      <c r="C779" s="22"/>
      <c r="D779" s="22"/>
      <c r="E779" s="22"/>
      <c r="F779" s="22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</row>
    <row r="780" spans="1:23" ht="16.5" customHeight="1" x14ac:dyDescent="0.3">
      <c r="A780" s="20"/>
      <c r="B780" s="20"/>
      <c r="C780" s="22"/>
      <c r="D780" s="22"/>
      <c r="E780" s="22"/>
      <c r="F780" s="22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</row>
    <row r="781" spans="1:23" ht="16.5" customHeight="1" x14ac:dyDescent="0.3">
      <c r="A781" s="20"/>
      <c r="B781" s="20"/>
      <c r="C781" s="22"/>
      <c r="D781" s="22"/>
      <c r="E781" s="22"/>
      <c r="F781" s="22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</row>
    <row r="782" spans="1:23" ht="16.5" customHeight="1" x14ac:dyDescent="0.3">
      <c r="A782" s="20"/>
      <c r="B782" s="20"/>
      <c r="C782" s="22"/>
      <c r="D782" s="22"/>
      <c r="E782" s="22"/>
      <c r="F782" s="22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</row>
    <row r="783" spans="1:23" ht="16.5" customHeight="1" x14ac:dyDescent="0.3">
      <c r="A783" s="20"/>
      <c r="B783" s="20"/>
      <c r="C783" s="22"/>
      <c r="D783" s="22"/>
      <c r="E783" s="22"/>
      <c r="F783" s="22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</row>
    <row r="784" spans="1:23" ht="16.5" customHeight="1" x14ac:dyDescent="0.3">
      <c r="A784" s="20"/>
      <c r="B784" s="20"/>
      <c r="C784" s="22"/>
      <c r="D784" s="22"/>
      <c r="E784" s="22"/>
      <c r="F784" s="22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</row>
    <row r="785" spans="1:23" ht="16.5" customHeight="1" x14ac:dyDescent="0.3">
      <c r="A785" s="20"/>
      <c r="B785" s="20"/>
      <c r="C785" s="22"/>
      <c r="D785" s="22"/>
      <c r="E785" s="22"/>
      <c r="F785" s="22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</row>
    <row r="786" spans="1:23" ht="16.5" customHeight="1" x14ac:dyDescent="0.3">
      <c r="A786" s="20"/>
      <c r="B786" s="20"/>
      <c r="C786" s="22"/>
      <c r="D786" s="22"/>
      <c r="E786" s="22"/>
      <c r="F786" s="22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</row>
    <row r="787" spans="1:23" ht="16.5" customHeight="1" x14ac:dyDescent="0.3">
      <c r="A787" s="20"/>
      <c r="B787" s="20"/>
      <c r="C787" s="22"/>
      <c r="D787" s="22"/>
      <c r="E787" s="22"/>
      <c r="F787" s="22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</row>
    <row r="788" spans="1:23" ht="16.5" customHeight="1" x14ac:dyDescent="0.3">
      <c r="A788" s="20"/>
      <c r="B788" s="20"/>
      <c r="C788" s="22"/>
      <c r="D788" s="22"/>
      <c r="E788" s="22"/>
      <c r="F788" s="22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</row>
    <row r="789" spans="1:23" ht="16.5" customHeight="1" x14ac:dyDescent="0.3">
      <c r="A789" s="20"/>
      <c r="B789" s="20"/>
      <c r="C789" s="22"/>
      <c r="D789" s="22"/>
      <c r="E789" s="22"/>
      <c r="F789" s="22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</row>
    <row r="790" spans="1:23" ht="16.5" customHeight="1" x14ac:dyDescent="0.3">
      <c r="A790" s="20"/>
      <c r="B790" s="20"/>
      <c r="C790" s="22"/>
      <c r="D790" s="22"/>
      <c r="E790" s="22"/>
      <c r="F790" s="22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</row>
    <row r="791" spans="1:23" ht="16.5" customHeight="1" x14ac:dyDescent="0.3">
      <c r="A791" s="20"/>
      <c r="B791" s="20"/>
      <c r="C791" s="22"/>
      <c r="D791" s="22"/>
      <c r="E791" s="22"/>
      <c r="F791" s="22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</row>
    <row r="792" spans="1:23" ht="16.5" customHeight="1" x14ac:dyDescent="0.3">
      <c r="A792" s="20"/>
      <c r="B792" s="20"/>
      <c r="C792" s="22"/>
      <c r="D792" s="22"/>
      <c r="E792" s="22"/>
      <c r="F792" s="22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</row>
    <row r="793" spans="1:23" ht="16.5" customHeight="1" x14ac:dyDescent="0.3">
      <c r="A793" s="20"/>
      <c r="B793" s="20"/>
      <c r="C793" s="22"/>
      <c r="D793" s="22"/>
      <c r="E793" s="22"/>
      <c r="F793" s="22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</row>
    <row r="794" spans="1:23" ht="16.5" customHeight="1" x14ac:dyDescent="0.3">
      <c r="A794" s="20"/>
      <c r="B794" s="20"/>
      <c r="C794" s="22"/>
      <c r="D794" s="22"/>
      <c r="E794" s="22"/>
      <c r="F794" s="22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</row>
    <row r="795" spans="1:23" ht="16.5" customHeight="1" x14ac:dyDescent="0.3">
      <c r="A795" s="20"/>
      <c r="B795" s="20"/>
      <c r="C795" s="22"/>
      <c r="D795" s="22"/>
      <c r="E795" s="22"/>
      <c r="F795" s="22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</row>
    <row r="796" spans="1:23" ht="16.5" customHeight="1" x14ac:dyDescent="0.3">
      <c r="A796" s="20"/>
      <c r="B796" s="20"/>
      <c r="C796" s="22"/>
      <c r="D796" s="22"/>
      <c r="E796" s="22"/>
      <c r="F796" s="22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</row>
    <row r="797" spans="1:23" ht="16.5" customHeight="1" x14ac:dyDescent="0.3">
      <c r="A797" s="20"/>
      <c r="B797" s="20"/>
      <c r="C797" s="22"/>
      <c r="D797" s="22"/>
      <c r="E797" s="22"/>
      <c r="F797" s="22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</row>
    <row r="798" spans="1:23" ht="16.5" customHeight="1" x14ac:dyDescent="0.3">
      <c r="A798" s="20"/>
      <c r="B798" s="20"/>
      <c r="C798" s="22"/>
      <c r="D798" s="22"/>
      <c r="E798" s="22"/>
      <c r="F798" s="22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</row>
    <row r="799" spans="1:23" ht="16.5" customHeight="1" x14ac:dyDescent="0.3">
      <c r="A799" s="20"/>
      <c r="B799" s="20"/>
      <c r="C799" s="22"/>
      <c r="D799" s="22"/>
      <c r="E799" s="22"/>
      <c r="F799" s="22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</row>
    <row r="800" spans="1:23" ht="16.5" customHeight="1" x14ac:dyDescent="0.3">
      <c r="A800" s="20"/>
      <c r="B800" s="20"/>
      <c r="C800" s="22"/>
      <c r="D800" s="22"/>
      <c r="E800" s="22"/>
      <c r="F800" s="22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</row>
    <row r="801" spans="1:23" ht="16.5" customHeight="1" x14ac:dyDescent="0.3">
      <c r="A801" s="20"/>
      <c r="B801" s="20"/>
      <c r="C801" s="22"/>
      <c r="D801" s="22"/>
      <c r="E801" s="22"/>
      <c r="F801" s="22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</row>
    <row r="802" spans="1:23" ht="16.5" customHeight="1" x14ac:dyDescent="0.3">
      <c r="A802" s="20"/>
      <c r="B802" s="20"/>
      <c r="C802" s="22"/>
      <c r="D802" s="22"/>
      <c r="E802" s="22"/>
      <c r="F802" s="22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</row>
    <row r="803" spans="1:23" ht="16.5" customHeight="1" x14ac:dyDescent="0.3">
      <c r="A803" s="20"/>
      <c r="B803" s="20"/>
      <c r="C803" s="22"/>
      <c r="D803" s="22"/>
      <c r="E803" s="22"/>
      <c r="F803" s="22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</row>
    <row r="804" spans="1:23" ht="16.5" customHeight="1" x14ac:dyDescent="0.3">
      <c r="A804" s="20"/>
      <c r="B804" s="20"/>
      <c r="C804" s="22"/>
      <c r="D804" s="22"/>
      <c r="E804" s="22"/>
      <c r="F804" s="22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</row>
    <row r="805" spans="1:23" ht="16.5" customHeight="1" x14ac:dyDescent="0.3">
      <c r="A805" s="20"/>
      <c r="B805" s="20"/>
      <c r="C805" s="22"/>
      <c r="D805" s="22"/>
      <c r="E805" s="22"/>
      <c r="F805" s="22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</row>
    <row r="806" spans="1:23" ht="16.5" customHeight="1" x14ac:dyDescent="0.3">
      <c r="A806" s="20"/>
      <c r="B806" s="20"/>
      <c r="C806" s="22"/>
      <c r="D806" s="22"/>
      <c r="E806" s="22"/>
      <c r="F806" s="22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</row>
    <row r="807" spans="1:23" ht="16.5" customHeight="1" x14ac:dyDescent="0.3">
      <c r="A807" s="20"/>
      <c r="B807" s="20"/>
      <c r="C807" s="22"/>
      <c r="D807" s="22"/>
      <c r="E807" s="22"/>
      <c r="F807" s="22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</row>
    <row r="808" spans="1:23" ht="16.5" customHeight="1" x14ac:dyDescent="0.3">
      <c r="A808" s="20"/>
      <c r="B808" s="20"/>
      <c r="C808" s="22"/>
      <c r="D808" s="22"/>
      <c r="E808" s="22"/>
      <c r="F808" s="22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</row>
    <row r="809" spans="1:23" ht="16.5" customHeight="1" x14ac:dyDescent="0.3">
      <c r="A809" s="20"/>
      <c r="B809" s="20"/>
      <c r="C809" s="22"/>
      <c r="D809" s="22"/>
      <c r="E809" s="22"/>
      <c r="F809" s="22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</row>
    <row r="810" spans="1:23" ht="16.5" customHeight="1" x14ac:dyDescent="0.3">
      <c r="A810" s="20"/>
      <c r="B810" s="20"/>
      <c r="C810" s="22"/>
      <c r="D810" s="22"/>
      <c r="E810" s="22"/>
      <c r="F810" s="22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</row>
    <row r="811" spans="1:23" ht="16.5" customHeight="1" x14ac:dyDescent="0.3">
      <c r="A811" s="20"/>
      <c r="B811" s="20"/>
      <c r="C811" s="22"/>
      <c r="D811" s="22"/>
      <c r="E811" s="22"/>
      <c r="F811" s="22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</row>
    <row r="812" spans="1:23" ht="16.5" customHeight="1" x14ac:dyDescent="0.3">
      <c r="A812" s="20"/>
      <c r="B812" s="20"/>
      <c r="C812" s="22"/>
      <c r="D812" s="22"/>
      <c r="E812" s="22"/>
      <c r="F812" s="22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</row>
    <row r="813" spans="1:23" ht="16.5" customHeight="1" x14ac:dyDescent="0.3">
      <c r="A813" s="20"/>
      <c r="B813" s="20"/>
      <c r="C813" s="22"/>
      <c r="D813" s="22"/>
      <c r="E813" s="22"/>
      <c r="F813" s="22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</row>
    <row r="814" spans="1:23" ht="16.5" customHeight="1" x14ac:dyDescent="0.3">
      <c r="A814" s="20"/>
      <c r="B814" s="20"/>
      <c r="C814" s="22"/>
      <c r="D814" s="22"/>
      <c r="E814" s="22"/>
      <c r="F814" s="22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</row>
    <row r="815" spans="1:23" ht="16.5" customHeight="1" x14ac:dyDescent="0.3">
      <c r="A815" s="20"/>
      <c r="B815" s="20"/>
      <c r="C815" s="22"/>
      <c r="D815" s="22"/>
      <c r="E815" s="22"/>
      <c r="F815" s="22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</row>
    <row r="816" spans="1:23" ht="16.5" customHeight="1" x14ac:dyDescent="0.3">
      <c r="A816" s="20"/>
      <c r="B816" s="20"/>
      <c r="C816" s="22"/>
      <c r="D816" s="22"/>
      <c r="E816" s="22"/>
      <c r="F816" s="22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</row>
    <row r="817" spans="1:23" ht="16.5" customHeight="1" x14ac:dyDescent="0.3">
      <c r="A817" s="20"/>
      <c r="B817" s="20"/>
      <c r="C817" s="22"/>
      <c r="D817" s="22"/>
      <c r="E817" s="22"/>
      <c r="F817" s="22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</row>
    <row r="818" spans="1:23" ht="16.5" customHeight="1" x14ac:dyDescent="0.3">
      <c r="A818" s="20"/>
      <c r="B818" s="20"/>
      <c r="C818" s="22"/>
      <c r="D818" s="22"/>
      <c r="E818" s="22"/>
      <c r="F818" s="22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</row>
    <row r="819" spans="1:23" ht="16.5" customHeight="1" x14ac:dyDescent="0.3">
      <c r="A819" s="20"/>
      <c r="B819" s="20"/>
      <c r="C819" s="22"/>
      <c r="D819" s="22"/>
      <c r="E819" s="22"/>
      <c r="F819" s="22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</row>
    <row r="820" spans="1:23" ht="16.5" customHeight="1" x14ac:dyDescent="0.3">
      <c r="A820" s="20"/>
      <c r="B820" s="20"/>
      <c r="C820" s="22"/>
      <c r="D820" s="22"/>
      <c r="E820" s="22"/>
      <c r="F820" s="22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</row>
    <row r="821" spans="1:23" ht="16.5" customHeight="1" x14ac:dyDescent="0.3">
      <c r="A821" s="20"/>
      <c r="B821" s="20"/>
      <c r="C821" s="22"/>
      <c r="D821" s="22"/>
      <c r="E821" s="22"/>
      <c r="F821" s="22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</row>
    <row r="822" spans="1:23" ht="16.5" customHeight="1" x14ac:dyDescent="0.3">
      <c r="A822" s="20"/>
      <c r="B822" s="20"/>
      <c r="C822" s="22"/>
      <c r="D822" s="22"/>
      <c r="E822" s="22"/>
      <c r="F822" s="22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</row>
    <row r="823" spans="1:23" ht="16.5" customHeight="1" x14ac:dyDescent="0.3">
      <c r="A823" s="20"/>
      <c r="B823" s="20"/>
      <c r="C823" s="22"/>
      <c r="D823" s="22"/>
      <c r="E823" s="22"/>
      <c r="F823" s="22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</row>
    <row r="824" spans="1:23" ht="16.5" customHeight="1" x14ac:dyDescent="0.3">
      <c r="A824" s="20"/>
      <c r="B824" s="20"/>
      <c r="C824" s="22"/>
      <c r="D824" s="22"/>
      <c r="E824" s="22"/>
      <c r="F824" s="22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</row>
    <row r="825" spans="1:23" ht="16.5" customHeight="1" x14ac:dyDescent="0.3">
      <c r="A825" s="20"/>
      <c r="B825" s="20"/>
      <c r="C825" s="22"/>
      <c r="D825" s="22"/>
      <c r="E825" s="22"/>
      <c r="F825" s="22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</row>
    <row r="826" spans="1:23" ht="16.5" customHeight="1" x14ac:dyDescent="0.3">
      <c r="A826" s="20"/>
      <c r="B826" s="20"/>
      <c r="C826" s="22"/>
      <c r="D826" s="22"/>
      <c r="E826" s="22"/>
      <c r="F826" s="22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</row>
    <row r="827" spans="1:23" ht="16.5" customHeight="1" x14ac:dyDescent="0.3">
      <c r="A827" s="20"/>
      <c r="B827" s="20"/>
      <c r="C827" s="22"/>
      <c r="D827" s="22"/>
      <c r="E827" s="22"/>
      <c r="F827" s="22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</row>
    <row r="828" spans="1:23" ht="16.5" customHeight="1" x14ac:dyDescent="0.3">
      <c r="A828" s="20"/>
      <c r="B828" s="20"/>
      <c r="C828" s="22"/>
      <c r="D828" s="22"/>
      <c r="E828" s="22"/>
      <c r="F828" s="22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</row>
    <row r="829" spans="1:23" ht="16.5" customHeight="1" x14ac:dyDescent="0.3">
      <c r="A829" s="20"/>
      <c r="B829" s="20"/>
      <c r="C829" s="22"/>
      <c r="D829" s="22"/>
      <c r="E829" s="22"/>
      <c r="F829" s="22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</row>
    <row r="830" spans="1:23" ht="16.5" customHeight="1" x14ac:dyDescent="0.3">
      <c r="A830" s="20"/>
      <c r="B830" s="20"/>
      <c r="C830" s="22"/>
      <c r="D830" s="22"/>
      <c r="E830" s="22"/>
      <c r="F830" s="22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</row>
    <row r="831" spans="1:23" ht="16.5" customHeight="1" x14ac:dyDescent="0.3">
      <c r="A831" s="20"/>
      <c r="B831" s="20"/>
      <c r="C831" s="22"/>
      <c r="D831" s="22"/>
      <c r="E831" s="22"/>
      <c r="F831" s="22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</row>
    <row r="832" spans="1:23" ht="16.5" customHeight="1" x14ac:dyDescent="0.3">
      <c r="A832" s="20"/>
      <c r="B832" s="20"/>
      <c r="C832" s="22"/>
      <c r="D832" s="22"/>
      <c r="E832" s="22"/>
      <c r="F832" s="22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</row>
    <row r="833" spans="1:23" ht="16.5" customHeight="1" x14ac:dyDescent="0.3">
      <c r="A833" s="20"/>
      <c r="B833" s="20"/>
      <c r="C833" s="22"/>
      <c r="D833" s="22"/>
      <c r="E833" s="22"/>
      <c r="F833" s="22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</row>
    <row r="834" spans="1:23" ht="16.5" customHeight="1" x14ac:dyDescent="0.3">
      <c r="A834" s="20"/>
      <c r="B834" s="20"/>
      <c r="C834" s="22"/>
      <c r="D834" s="22"/>
      <c r="E834" s="22"/>
      <c r="F834" s="22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</row>
    <row r="835" spans="1:23" ht="16.5" customHeight="1" x14ac:dyDescent="0.3">
      <c r="A835" s="20"/>
      <c r="B835" s="20"/>
      <c r="C835" s="22"/>
      <c r="D835" s="22"/>
      <c r="E835" s="22"/>
      <c r="F835" s="22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</row>
    <row r="836" spans="1:23" ht="16.5" customHeight="1" x14ac:dyDescent="0.3">
      <c r="A836" s="20"/>
      <c r="B836" s="20"/>
      <c r="C836" s="22"/>
      <c r="D836" s="22"/>
      <c r="E836" s="22"/>
      <c r="F836" s="22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</row>
    <row r="837" spans="1:23" ht="16.5" customHeight="1" x14ac:dyDescent="0.3">
      <c r="A837" s="20"/>
      <c r="B837" s="20"/>
      <c r="C837" s="22"/>
      <c r="D837" s="22"/>
      <c r="E837" s="22"/>
      <c r="F837" s="22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</row>
    <row r="838" spans="1:23" ht="16.5" customHeight="1" x14ac:dyDescent="0.3">
      <c r="A838" s="20"/>
      <c r="B838" s="20"/>
      <c r="C838" s="22"/>
      <c r="D838" s="22"/>
      <c r="E838" s="22"/>
      <c r="F838" s="22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</row>
    <row r="839" spans="1:23" ht="16.5" customHeight="1" x14ac:dyDescent="0.3">
      <c r="A839" s="20"/>
      <c r="B839" s="20"/>
      <c r="C839" s="22"/>
      <c r="D839" s="22"/>
      <c r="E839" s="22"/>
      <c r="F839" s="22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</row>
    <row r="840" spans="1:23" ht="16.5" customHeight="1" x14ac:dyDescent="0.3">
      <c r="A840" s="20"/>
      <c r="B840" s="20"/>
      <c r="C840" s="22"/>
      <c r="D840" s="22"/>
      <c r="E840" s="22"/>
      <c r="F840" s="22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</row>
    <row r="841" spans="1:23" ht="16.5" customHeight="1" x14ac:dyDescent="0.3">
      <c r="A841" s="20"/>
      <c r="B841" s="20"/>
      <c r="C841" s="22"/>
      <c r="D841" s="22"/>
      <c r="E841" s="22"/>
      <c r="F841" s="22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 ht="16.5" customHeight="1" x14ac:dyDescent="0.3">
      <c r="A842" s="20"/>
      <c r="B842" s="20"/>
      <c r="C842" s="22"/>
      <c r="D842" s="22"/>
      <c r="E842" s="22"/>
      <c r="F842" s="22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</row>
    <row r="843" spans="1:23" ht="16.5" customHeight="1" x14ac:dyDescent="0.3">
      <c r="A843" s="20"/>
      <c r="B843" s="20"/>
      <c r="C843" s="22"/>
      <c r="D843" s="22"/>
      <c r="E843" s="22"/>
      <c r="F843" s="22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</row>
    <row r="844" spans="1:23" ht="16.5" customHeight="1" x14ac:dyDescent="0.3">
      <c r="A844" s="20"/>
      <c r="B844" s="20"/>
      <c r="C844" s="22"/>
      <c r="D844" s="22"/>
      <c r="E844" s="22"/>
      <c r="F844" s="22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</row>
    <row r="845" spans="1:23" ht="16.5" customHeight="1" x14ac:dyDescent="0.3">
      <c r="A845" s="20"/>
      <c r="B845" s="20"/>
      <c r="C845" s="22"/>
      <c r="D845" s="22"/>
      <c r="E845" s="22"/>
      <c r="F845" s="22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</row>
    <row r="846" spans="1:23" ht="16.5" customHeight="1" x14ac:dyDescent="0.3">
      <c r="A846" s="20"/>
      <c r="B846" s="20"/>
      <c r="C846" s="22"/>
      <c r="D846" s="22"/>
      <c r="E846" s="22"/>
      <c r="F846" s="22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</row>
    <row r="847" spans="1:23" ht="16.5" customHeight="1" x14ac:dyDescent="0.3">
      <c r="A847" s="20"/>
      <c r="B847" s="20"/>
      <c r="C847" s="22"/>
      <c r="D847" s="22"/>
      <c r="E847" s="22"/>
      <c r="F847" s="22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</row>
    <row r="848" spans="1:23" ht="16.5" customHeight="1" x14ac:dyDescent="0.3">
      <c r="A848" s="20"/>
      <c r="B848" s="20"/>
      <c r="C848" s="22"/>
      <c r="D848" s="22"/>
      <c r="E848" s="22"/>
      <c r="F848" s="22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</row>
    <row r="849" spans="1:23" ht="16.5" customHeight="1" x14ac:dyDescent="0.3">
      <c r="A849" s="20"/>
      <c r="B849" s="20"/>
      <c r="C849" s="22"/>
      <c r="D849" s="22"/>
      <c r="E849" s="22"/>
      <c r="F849" s="22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</row>
    <row r="850" spans="1:23" ht="16.5" customHeight="1" x14ac:dyDescent="0.3">
      <c r="A850" s="20"/>
      <c r="B850" s="20"/>
      <c r="C850" s="22"/>
      <c r="D850" s="22"/>
      <c r="E850" s="22"/>
      <c r="F850" s="22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</row>
    <row r="851" spans="1:23" ht="16.5" customHeight="1" x14ac:dyDescent="0.3">
      <c r="A851" s="20"/>
      <c r="B851" s="20"/>
      <c r="C851" s="22"/>
      <c r="D851" s="22"/>
      <c r="E851" s="22"/>
      <c r="F851" s="22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</row>
    <row r="852" spans="1:23" ht="16.5" customHeight="1" x14ac:dyDescent="0.3">
      <c r="A852" s="20"/>
      <c r="B852" s="20"/>
      <c r="C852" s="22"/>
      <c r="D852" s="22"/>
      <c r="E852" s="22"/>
      <c r="F852" s="22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</row>
    <row r="853" spans="1:23" ht="16.5" customHeight="1" x14ac:dyDescent="0.3">
      <c r="A853" s="20"/>
      <c r="B853" s="20"/>
      <c r="C853" s="22"/>
      <c r="D853" s="22"/>
      <c r="E853" s="22"/>
      <c r="F853" s="22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</row>
    <row r="854" spans="1:23" ht="16.5" customHeight="1" x14ac:dyDescent="0.3">
      <c r="A854" s="20"/>
      <c r="B854" s="20"/>
      <c r="C854" s="22"/>
      <c r="D854" s="22"/>
      <c r="E854" s="22"/>
      <c r="F854" s="22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</row>
    <row r="855" spans="1:23" ht="16.5" customHeight="1" x14ac:dyDescent="0.3">
      <c r="A855" s="20"/>
      <c r="B855" s="20"/>
      <c r="C855" s="22"/>
      <c r="D855" s="22"/>
      <c r="E855" s="22"/>
      <c r="F855" s="22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</row>
    <row r="856" spans="1:23" ht="16.5" customHeight="1" x14ac:dyDescent="0.3">
      <c r="A856" s="20"/>
      <c r="B856" s="20"/>
      <c r="C856" s="22"/>
      <c r="D856" s="22"/>
      <c r="E856" s="22"/>
      <c r="F856" s="22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</row>
    <row r="857" spans="1:23" ht="16.5" customHeight="1" x14ac:dyDescent="0.3">
      <c r="A857" s="20"/>
      <c r="B857" s="20"/>
      <c r="C857" s="22"/>
      <c r="D857" s="22"/>
      <c r="E857" s="22"/>
      <c r="F857" s="22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</row>
    <row r="858" spans="1:23" ht="16.5" customHeight="1" x14ac:dyDescent="0.3">
      <c r="A858" s="20"/>
      <c r="B858" s="20"/>
      <c r="C858" s="22"/>
      <c r="D858" s="22"/>
      <c r="E858" s="22"/>
      <c r="F858" s="22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</row>
    <row r="859" spans="1:23" ht="16.5" customHeight="1" x14ac:dyDescent="0.3">
      <c r="A859" s="20"/>
      <c r="B859" s="20"/>
      <c r="C859" s="22"/>
      <c r="D859" s="22"/>
      <c r="E859" s="22"/>
      <c r="F859" s="22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</row>
    <row r="860" spans="1:23" ht="16.5" customHeight="1" x14ac:dyDescent="0.3">
      <c r="A860" s="20"/>
      <c r="B860" s="20"/>
      <c r="C860" s="22"/>
      <c r="D860" s="22"/>
      <c r="E860" s="22"/>
      <c r="F860" s="22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</row>
    <row r="861" spans="1:23" ht="16.5" customHeight="1" x14ac:dyDescent="0.3">
      <c r="A861" s="20"/>
      <c r="B861" s="20"/>
      <c r="C861" s="22"/>
      <c r="D861" s="22"/>
      <c r="E861" s="22"/>
      <c r="F861" s="22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</row>
    <row r="862" spans="1:23" ht="16.5" customHeight="1" x14ac:dyDescent="0.3">
      <c r="A862" s="20"/>
      <c r="B862" s="20"/>
      <c r="C862" s="22"/>
      <c r="D862" s="22"/>
      <c r="E862" s="22"/>
      <c r="F862" s="22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</row>
    <row r="863" spans="1:23" ht="16.5" customHeight="1" x14ac:dyDescent="0.3">
      <c r="A863" s="20"/>
      <c r="B863" s="20"/>
      <c r="C863" s="22"/>
      <c r="D863" s="22"/>
      <c r="E863" s="22"/>
      <c r="F863" s="22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</row>
    <row r="864" spans="1:23" ht="16.5" customHeight="1" x14ac:dyDescent="0.3">
      <c r="A864" s="20"/>
      <c r="B864" s="20"/>
      <c r="C864" s="22"/>
      <c r="D864" s="22"/>
      <c r="E864" s="22"/>
      <c r="F864" s="22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</row>
    <row r="865" spans="1:23" ht="16.5" customHeight="1" x14ac:dyDescent="0.3">
      <c r="A865" s="20"/>
      <c r="B865" s="20"/>
      <c r="C865" s="22"/>
      <c r="D865" s="22"/>
      <c r="E865" s="22"/>
      <c r="F865" s="22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</row>
    <row r="866" spans="1:23" ht="16.5" customHeight="1" x14ac:dyDescent="0.3">
      <c r="A866" s="20"/>
      <c r="B866" s="20"/>
      <c r="C866" s="22"/>
      <c r="D866" s="22"/>
      <c r="E866" s="22"/>
      <c r="F866" s="22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</row>
    <row r="867" spans="1:23" ht="16.5" customHeight="1" x14ac:dyDescent="0.3">
      <c r="A867" s="20"/>
      <c r="B867" s="20"/>
      <c r="C867" s="22"/>
      <c r="D867" s="22"/>
      <c r="E867" s="22"/>
      <c r="F867" s="22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</row>
    <row r="868" spans="1:23" ht="16.5" customHeight="1" x14ac:dyDescent="0.3">
      <c r="A868" s="20"/>
      <c r="B868" s="20"/>
      <c r="C868" s="22"/>
      <c r="D868" s="22"/>
      <c r="E868" s="22"/>
      <c r="F868" s="22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</row>
    <row r="869" spans="1:23" ht="16.5" customHeight="1" x14ac:dyDescent="0.3">
      <c r="A869" s="20"/>
      <c r="B869" s="20"/>
      <c r="C869" s="22"/>
      <c r="D869" s="22"/>
      <c r="E869" s="22"/>
      <c r="F869" s="22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</row>
    <row r="870" spans="1:23" ht="16.5" customHeight="1" x14ac:dyDescent="0.3">
      <c r="A870" s="20"/>
      <c r="B870" s="20"/>
      <c r="C870" s="22"/>
      <c r="D870" s="22"/>
      <c r="E870" s="22"/>
      <c r="F870" s="22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</row>
    <row r="871" spans="1:23" ht="16.5" customHeight="1" x14ac:dyDescent="0.3">
      <c r="A871" s="20"/>
      <c r="B871" s="20"/>
      <c r="C871" s="22"/>
      <c r="D871" s="22"/>
      <c r="E871" s="22"/>
      <c r="F871" s="22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</row>
    <row r="872" spans="1:23" ht="16.5" customHeight="1" x14ac:dyDescent="0.3">
      <c r="A872" s="20"/>
      <c r="B872" s="20"/>
      <c r="C872" s="22"/>
      <c r="D872" s="22"/>
      <c r="E872" s="22"/>
      <c r="F872" s="22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</row>
    <row r="873" spans="1:23" ht="16.5" customHeight="1" x14ac:dyDescent="0.3">
      <c r="A873" s="20"/>
      <c r="B873" s="20"/>
      <c r="C873" s="22"/>
      <c r="D873" s="22"/>
      <c r="E873" s="22"/>
      <c r="F873" s="22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</row>
    <row r="874" spans="1:23" ht="16.5" customHeight="1" x14ac:dyDescent="0.3">
      <c r="A874" s="20"/>
      <c r="B874" s="20"/>
      <c r="C874" s="22"/>
      <c r="D874" s="22"/>
      <c r="E874" s="22"/>
      <c r="F874" s="22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</row>
    <row r="875" spans="1:23" ht="16.5" customHeight="1" x14ac:dyDescent="0.3">
      <c r="A875" s="20"/>
      <c r="B875" s="20"/>
      <c r="C875" s="22"/>
      <c r="D875" s="22"/>
      <c r="E875" s="22"/>
      <c r="F875" s="22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</row>
    <row r="876" spans="1:23" ht="16.5" customHeight="1" x14ac:dyDescent="0.3">
      <c r="A876" s="20"/>
      <c r="B876" s="20"/>
      <c r="C876" s="22"/>
      <c r="D876" s="22"/>
      <c r="E876" s="22"/>
      <c r="F876" s="22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</row>
    <row r="877" spans="1:23" ht="16.5" customHeight="1" x14ac:dyDescent="0.3">
      <c r="A877" s="20"/>
      <c r="B877" s="20"/>
      <c r="C877" s="22"/>
      <c r="D877" s="22"/>
      <c r="E877" s="22"/>
      <c r="F877" s="22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</row>
    <row r="878" spans="1:23" ht="16.5" customHeight="1" x14ac:dyDescent="0.3">
      <c r="A878" s="20"/>
      <c r="B878" s="20"/>
      <c r="C878" s="22"/>
      <c r="D878" s="22"/>
      <c r="E878" s="22"/>
      <c r="F878" s="22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</row>
    <row r="879" spans="1:23" ht="16.5" customHeight="1" x14ac:dyDescent="0.3">
      <c r="A879" s="20"/>
      <c r="B879" s="20"/>
      <c r="C879" s="22"/>
      <c r="D879" s="22"/>
      <c r="E879" s="22"/>
      <c r="F879" s="22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</row>
    <row r="880" spans="1:23" ht="16.5" customHeight="1" x14ac:dyDescent="0.3">
      <c r="A880" s="20"/>
      <c r="B880" s="20"/>
      <c r="C880" s="22"/>
      <c r="D880" s="22"/>
      <c r="E880" s="22"/>
      <c r="F880" s="22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</row>
    <row r="881" spans="1:23" ht="16.5" customHeight="1" x14ac:dyDescent="0.3">
      <c r="A881" s="20"/>
      <c r="B881" s="20"/>
      <c r="C881" s="22"/>
      <c r="D881" s="22"/>
      <c r="E881" s="22"/>
      <c r="F881" s="22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</row>
    <row r="882" spans="1:23" ht="16.5" customHeight="1" x14ac:dyDescent="0.3">
      <c r="A882" s="20"/>
      <c r="B882" s="20"/>
      <c r="C882" s="22"/>
      <c r="D882" s="22"/>
      <c r="E882" s="22"/>
      <c r="F882" s="22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</row>
    <row r="883" spans="1:23" ht="16.5" customHeight="1" x14ac:dyDescent="0.3">
      <c r="A883" s="20"/>
      <c r="B883" s="20"/>
      <c r="C883" s="22"/>
      <c r="D883" s="22"/>
      <c r="E883" s="22"/>
      <c r="F883" s="22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</row>
    <row r="884" spans="1:23" ht="16.5" customHeight="1" x14ac:dyDescent="0.3">
      <c r="A884" s="20"/>
      <c r="B884" s="20"/>
      <c r="C884" s="22"/>
      <c r="D884" s="22"/>
      <c r="E884" s="22"/>
      <c r="F884" s="22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</row>
    <row r="885" spans="1:23" ht="16.5" customHeight="1" x14ac:dyDescent="0.3">
      <c r="A885" s="20"/>
      <c r="B885" s="20"/>
      <c r="C885" s="22"/>
      <c r="D885" s="22"/>
      <c r="E885" s="22"/>
      <c r="F885" s="22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</row>
    <row r="886" spans="1:23" ht="16.5" customHeight="1" x14ac:dyDescent="0.3">
      <c r="A886" s="20"/>
      <c r="B886" s="20"/>
      <c r="C886" s="22"/>
      <c r="D886" s="22"/>
      <c r="E886" s="22"/>
      <c r="F886" s="22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</row>
    <row r="887" spans="1:23" ht="16.5" customHeight="1" x14ac:dyDescent="0.3">
      <c r="A887" s="20"/>
      <c r="B887" s="20"/>
      <c r="C887" s="22"/>
      <c r="D887" s="22"/>
      <c r="E887" s="22"/>
      <c r="F887" s="22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</row>
    <row r="888" spans="1:23" ht="16.5" customHeight="1" x14ac:dyDescent="0.3">
      <c r="A888" s="20"/>
      <c r="B888" s="20"/>
      <c r="C888" s="22"/>
      <c r="D888" s="22"/>
      <c r="E888" s="22"/>
      <c r="F888" s="22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</row>
    <row r="889" spans="1:23" ht="16.5" customHeight="1" x14ac:dyDescent="0.3">
      <c r="A889" s="20"/>
      <c r="B889" s="20"/>
      <c r="C889" s="22"/>
      <c r="D889" s="22"/>
      <c r="E889" s="22"/>
      <c r="F889" s="22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</row>
    <row r="890" spans="1:23" ht="16.5" customHeight="1" x14ac:dyDescent="0.3">
      <c r="A890" s="20"/>
      <c r="B890" s="20"/>
      <c r="C890" s="22"/>
      <c r="D890" s="22"/>
      <c r="E890" s="22"/>
      <c r="F890" s="22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</row>
    <row r="891" spans="1:23" ht="16.5" customHeight="1" x14ac:dyDescent="0.3">
      <c r="A891" s="20"/>
      <c r="B891" s="20"/>
      <c r="C891" s="22"/>
      <c r="D891" s="22"/>
      <c r="E891" s="22"/>
      <c r="F891" s="22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</row>
    <row r="892" spans="1:23" ht="16.5" customHeight="1" x14ac:dyDescent="0.3">
      <c r="A892" s="20"/>
      <c r="B892" s="20"/>
      <c r="C892" s="22"/>
      <c r="D892" s="22"/>
      <c r="E892" s="22"/>
      <c r="F892" s="22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</row>
    <row r="893" spans="1:23" ht="16.5" customHeight="1" x14ac:dyDescent="0.3">
      <c r="A893" s="20"/>
      <c r="B893" s="20"/>
      <c r="C893" s="22"/>
      <c r="D893" s="22"/>
      <c r="E893" s="22"/>
      <c r="F893" s="22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</row>
    <row r="894" spans="1:23" ht="16.5" customHeight="1" x14ac:dyDescent="0.3">
      <c r="A894" s="20"/>
      <c r="B894" s="20"/>
      <c r="C894" s="22"/>
      <c r="D894" s="22"/>
      <c r="E894" s="22"/>
      <c r="F894" s="22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</row>
    <row r="895" spans="1:23" ht="16.5" customHeight="1" x14ac:dyDescent="0.3">
      <c r="A895" s="20"/>
      <c r="B895" s="20"/>
      <c r="C895" s="22"/>
      <c r="D895" s="22"/>
      <c r="E895" s="22"/>
      <c r="F895" s="22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</row>
    <row r="896" spans="1:23" ht="16.5" customHeight="1" x14ac:dyDescent="0.3">
      <c r="A896" s="20"/>
      <c r="B896" s="20"/>
      <c r="C896" s="22"/>
      <c r="D896" s="22"/>
      <c r="E896" s="22"/>
      <c r="F896" s="22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</row>
    <row r="897" spans="1:23" ht="16.5" customHeight="1" x14ac:dyDescent="0.3">
      <c r="A897" s="20"/>
      <c r="B897" s="20"/>
      <c r="C897" s="22"/>
      <c r="D897" s="22"/>
      <c r="E897" s="22"/>
      <c r="F897" s="22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</row>
    <row r="898" spans="1:23" ht="16.5" customHeight="1" x14ac:dyDescent="0.3">
      <c r="A898" s="20"/>
      <c r="B898" s="20"/>
      <c r="C898" s="22"/>
      <c r="D898" s="22"/>
      <c r="E898" s="22"/>
      <c r="F898" s="22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</row>
    <row r="899" spans="1:23" ht="16.5" customHeight="1" x14ac:dyDescent="0.3">
      <c r="A899" s="20"/>
      <c r="B899" s="20"/>
      <c r="C899" s="22"/>
      <c r="D899" s="22"/>
      <c r="E899" s="22"/>
      <c r="F899" s="22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</row>
    <row r="900" spans="1:23" ht="16.5" customHeight="1" x14ac:dyDescent="0.3">
      <c r="A900" s="20"/>
      <c r="B900" s="20"/>
      <c r="C900" s="22"/>
      <c r="D900" s="22"/>
      <c r="E900" s="22"/>
      <c r="F900" s="22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</row>
    <row r="901" spans="1:23" ht="16.5" customHeight="1" x14ac:dyDescent="0.3">
      <c r="A901" s="20"/>
      <c r="B901" s="20"/>
      <c r="C901" s="22"/>
      <c r="D901" s="22"/>
      <c r="E901" s="22"/>
      <c r="F901" s="22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</row>
    <row r="902" spans="1:23" ht="16.5" customHeight="1" x14ac:dyDescent="0.3">
      <c r="A902" s="20"/>
      <c r="B902" s="20"/>
      <c r="C902" s="22"/>
      <c r="D902" s="22"/>
      <c r="E902" s="22"/>
      <c r="F902" s="22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</row>
    <row r="903" spans="1:23" ht="16.5" customHeight="1" x14ac:dyDescent="0.3">
      <c r="A903" s="20"/>
      <c r="B903" s="20"/>
      <c r="C903" s="22"/>
      <c r="D903" s="22"/>
      <c r="E903" s="22"/>
      <c r="F903" s="22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</row>
    <row r="904" spans="1:23" ht="16.5" customHeight="1" x14ac:dyDescent="0.3">
      <c r="A904" s="20"/>
      <c r="B904" s="20"/>
      <c r="C904" s="22"/>
      <c r="D904" s="22"/>
      <c r="E904" s="22"/>
      <c r="F904" s="22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</row>
    <row r="905" spans="1:23" ht="16.5" customHeight="1" x14ac:dyDescent="0.3">
      <c r="A905" s="20"/>
      <c r="B905" s="20"/>
      <c r="C905" s="22"/>
      <c r="D905" s="22"/>
      <c r="E905" s="22"/>
      <c r="F905" s="22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</row>
    <row r="906" spans="1:23" ht="16.5" customHeight="1" x14ac:dyDescent="0.3">
      <c r="A906" s="20"/>
      <c r="B906" s="20"/>
      <c r="C906" s="22"/>
      <c r="D906" s="22"/>
      <c r="E906" s="22"/>
      <c r="F906" s="22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</row>
    <row r="907" spans="1:23" ht="16.5" customHeight="1" x14ac:dyDescent="0.3">
      <c r="A907" s="20"/>
      <c r="B907" s="20"/>
      <c r="C907" s="22"/>
      <c r="D907" s="22"/>
      <c r="E907" s="22"/>
      <c r="F907" s="22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</row>
    <row r="908" spans="1:23" ht="16.5" customHeight="1" x14ac:dyDescent="0.3">
      <c r="A908" s="20"/>
      <c r="B908" s="20"/>
      <c r="C908" s="22"/>
      <c r="D908" s="22"/>
      <c r="E908" s="22"/>
      <c r="F908" s="22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</row>
    <row r="909" spans="1:23" ht="16.5" customHeight="1" x14ac:dyDescent="0.3">
      <c r="A909" s="20"/>
      <c r="B909" s="20"/>
      <c r="C909" s="22"/>
      <c r="D909" s="22"/>
      <c r="E909" s="22"/>
      <c r="F909" s="22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</row>
    <row r="910" spans="1:23" ht="16.5" customHeight="1" x14ac:dyDescent="0.3">
      <c r="A910" s="20"/>
      <c r="B910" s="20"/>
      <c r="C910" s="22"/>
      <c r="D910" s="22"/>
      <c r="E910" s="22"/>
      <c r="F910" s="22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</row>
    <row r="911" spans="1:23" ht="16.5" customHeight="1" x14ac:dyDescent="0.3">
      <c r="A911" s="20"/>
      <c r="B911" s="20"/>
      <c r="C911" s="22"/>
      <c r="D911" s="22"/>
      <c r="E911" s="22"/>
      <c r="F911" s="22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</row>
    <row r="912" spans="1:23" ht="16.5" customHeight="1" x14ac:dyDescent="0.3">
      <c r="A912" s="20"/>
      <c r="B912" s="20"/>
      <c r="C912" s="22"/>
      <c r="D912" s="22"/>
      <c r="E912" s="22"/>
      <c r="F912" s="22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</row>
    <row r="913" spans="1:23" ht="16.5" customHeight="1" x14ac:dyDescent="0.3">
      <c r="A913" s="20"/>
      <c r="B913" s="20"/>
      <c r="C913" s="22"/>
      <c r="D913" s="22"/>
      <c r="E913" s="22"/>
      <c r="F913" s="22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</row>
    <row r="914" spans="1:23" ht="16.5" customHeight="1" x14ac:dyDescent="0.3">
      <c r="A914" s="20"/>
      <c r="B914" s="20"/>
      <c r="C914" s="22"/>
      <c r="D914" s="22"/>
      <c r="E914" s="22"/>
      <c r="F914" s="22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</row>
    <row r="915" spans="1:23" ht="16.5" customHeight="1" x14ac:dyDescent="0.3">
      <c r="A915" s="20"/>
      <c r="B915" s="20"/>
      <c r="C915" s="22"/>
      <c r="D915" s="22"/>
      <c r="E915" s="22"/>
      <c r="F915" s="22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</row>
    <row r="916" spans="1:23" ht="16.5" customHeight="1" x14ac:dyDescent="0.3">
      <c r="A916" s="20"/>
      <c r="B916" s="20"/>
      <c r="C916" s="22"/>
      <c r="D916" s="22"/>
      <c r="E916" s="22"/>
      <c r="F916" s="22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</row>
    <row r="917" spans="1:23" ht="16.5" customHeight="1" x14ac:dyDescent="0.3">
      <c r="A917" s="20"/>
      <c r="B917" s="20"/>
      <c r="C917" s="22"/>
      <c r="D917" s="22"/>
      <c r="E917" s="22"/>
      <c r="F917" s="22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</row>
    <row r="918" spans="1:23" ht="16.5" customHeight="1" x14ac:dyDescent="0.3">
      <c r="A918" s="20"/>
      <c r="B918" s="20"/>
      <c r="C918" s="22"/>
      <c r="D918" s="22"/>
      <c r="E918" s="22"/>
      <c r="F918" s="22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</row>
    <row r="919" spans="1:23" ht="16.5" customHeight="1" x14ac:dyDescent="0.3">
      <c r="A919" s="20"/>
      <c r="B919" s="20"/>
      <c r="C919" s="22"/>
      <c r="D919" s="22"/>
      <c r="E919" s="22"/>
      <c r="F919" s="22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</row>
    <row r="920" spans="1:23" ht="16.5" customHeight="1" x14ac:dyDescent="0.3">
      <c r="A920" s="20"/>
      <c r="B920" s="20"/>
      <c r="C920" s="22"/>
      <c r="D920" s="22"/>
      <c r="E920" s="22"/>
      <c r="F920" s="22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</row>
    <row r="921" spans="1:23" ht="16.5" customHeight="1" x14ac:dyDescent="0.3">
      <c r="A921" s="20"/>
      <c r="B921" s="20"/>
      <c r="C921" s="22"/>
      <c r="D921" s="22"/>
      <c r="E921" s="22"/>
      <c r="F921" s="22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</row>
    <row r="922" spans="1:23" ht="16.5" customHeight="1" x14ac:dyDescent="0.3">
      <c r="A922" s="20"/>
      <c r="B922" s="20"/>
      <c r="C922" s="22"/>
      <c r="D922" s="22"/>
      <c r="E922" s="22"/>
      <c r="F922" s="22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</row>
    <row r="923" spans="1:23" ht="16.5" customHeight="1" x14ac:dyDescent="0.3">
      <c r="A923" s="20"/>
      <c r="B923" s="20"/>
      <c r="C923" s="22"/>
      <c r="D923" s="22"/>
      <c r="E923" s="22"/>
      <c r="F923" s="22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</row>
    <row r="924" spans="1:23" ht="16.5" customHeight="1" x14ac:dyDescent="0.3">
      <c r="A924" s="20"/>
      <c r="B924" s="20"/>
      <c r="C924" s="22"/>
      <c r="D924" s="22"/>
      <c r="E924" s="22"/>
      <c r="F924" s="22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</row>
    <row r="925" spans="1:23" ht="16.5" customHeight="1" x14ac:dyDescent="0.3">
      <c r="A925" s="20"/>
      <c r="B925" s="20"/>
      <c r="C925" s="22"/>
      <c r="D925" s="22"/>
      <c r="E925" s="22"/>
      <c r="F925" s="22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</row>
    <row r="926" spans="1:23" ht="16.5" customHeight="1" x14ac:dyDescent="0.3">
      <c r="A926" s="20"/>
      <c r="B926" s="20"/>
      <c r="C926" s="22"/>
      <c r="D926" s="22"/>
      <c r="E926" s="22"/>
      <c r="F926" s="22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</row>
    <row r="927" spans="1:23" ht="16.5" customHeight="1" x14ac:dyDescent="0.3">
      <c r="A927" s="20"/>
      <c r="B927" s="20"/>
      <c r="C927" s="22"/>
      <c r="D927" s="22"/>
      <c r="E927" s="22"/>
      <c r="F927" s="22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</row>
    <row r="928" spans="1:23" ht="16.5" customHeight="1" x14ac:dyDescent="0.3">
      <c r="A928" s="20"/>
      <c r="B928" s="20"/>
      <c r="C928" s="22"/>
      <c r="D928" s="22"/>
      <c r="E928" s="22"/>
      <c r="F928" s="22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</row>
    <row r="929" spans="1:23" ht="16.5" customHeight="1" x14ac:dyDescent="0.3">
      <c r="A929" s="20"/>
      <c r="B929" s="20"/>
      <c r="C929" s="22"/>
      <c r="D929" s="22"/>
      <c r="E929" s="22"/>
      <c r="F929" s="22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</row>
    <row r="930" spans="1:23" ht="16.5" customHeight="1" x14ac:dyDescent="0.3">
      <c r="A930" s="20"/>
      <c r="B930" s="20"/>
      <c r="C930" s="22"/>
      <c r="D930" s="22"/>
      <c r="E930" s="22"/>
      <c r="F930" s="22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</row>
    <row r="931" spans="1:23" ht="16.5" customHeight="1" x14ac:dyDescent="0.3">
      <c r="A931" s="20"/>
      <c r="B931" s="20"/>
      <c r="C931" s="22"/>
      <c r="D931" s="22"/>
      <c r="E931" s="22"/>
      <c r="F931" s="22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</row>
    <row r="932" spans="1:23" ht="16.5" customHeight="1" x14ac:dyDescent="0.3">
      <c r="A932" s="20"/>
      <c r="B932" s="20"/>
      <c r="C932" s="22"/>
      <c r="D932" s="22"/>
      <c r="E932" s="22"/>
      <c r="F932" s="22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</row>
    <row r="933" spans="1:23" ht="16.5" customHeight="1" x14ac:dyDescent="0.3">
      <c r="A933" s="20"/>
      <c r="B933" s="20"/>
      <c r="C933" s="22"/>
      <c r="D933" s="22"/>
      <c r="E933" s="22"/>
      <c r="F933" s="22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</row>
    <row r="934" spans="1:23" ht="16.5" customHeight="1" x14ac:dyDescent="0.3">
      <c r="A934" s="20"/>
      <c r="B934" s="20"/>
      <c r="C934" s="22"/>
      <c r="D934" s="22"/>
      <c r="E934" s="22"/>
      <c r="F934" s="22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</row>
    <row r="935" spans="1:23" ht="16.5" customHeight="1" x14ac:dyDescent="0.3">
      <c r="A935" s="20"/>
      <c r="B935" s="20"/>
      <c r="C935" s="22"/>
      <c r="D935" s="22"/>
      <c r="E935" s="22"/>
      <c r="F935" s="22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</row>
    <row r="936" spans="1:23" ht="16.5" customHeight="1" x14ac:dyDescent="0.3">
      <c r="A936" s="20"/>
      <c r="B936" s="20"/>
      <c r="C936" s="22"/>
      <c r="D936" s="22"/>
      <c r="E936" s="22"/>
      <c r="F936" s="22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</row>
    <row r="937" spans="1:23" ht="16.5" customHeight="1" x14ac:dyDescent="0.3">
      <c r="A937" s="20"/>
      <c r="B937" s="20"/>
      <c r="C937" s="22"/>
      <c r="D937" s="22"/>
      <c r="E937" s="22"/>
      <c r="F937" s="22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</row>
    <row r="938" spans="1:23" ht="16.5" customHeight="1" x14ac:dyDescent="0.3">
      <c r="A938" s="20"/>
      <c r="B938" s="20"/>
      <c r="C938" s="22"/>
      <c r="D938" s="22"/>
      <c r="E938" s="22"/>
      <c r="F938" s="22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</row>
    <row r="939" spans="1:23" ht="16.5" customHeight="1" x14ac:dyDescent="0.3">
      <c r="A939" s="20"/>
      <c r="B939" s="20"/>
      <c r="C939" s="22"/>
      <c r="D939" s="22"/>
      <c r="E939" s="22"/>
      <c r="F939" s="22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</row>
    <row r="940" spans="1:23" ht="16.5" customHeight="1" x14ac:dyDescent="0.3">
      <c r="A940" s="20"/>
      <c r="B940" s="20"/>
      <c r="C940" s="22"/>
      <c r="D940" s="22"/>
      <c r="E940" s="22"/>
      <c r="F940" s="22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</row>
    <row r="941" spans="1:23" ht="16.5" customHeight="1" x14ac:dyDescent="0.3">
      <c r="A941" s="20"/>
      <c r="B941" s="20"/>
      <c r="C941" s="22"/>
      <c r="D941" s="22"/>
      <c r="E941" s="22"/>
      <c r="F941" s="22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</row>
    <row r="942" spans="1:23" ht="16.5" customHeight="1" x14ac:dyDescent="0.3">
      <c r="A942" s="20"/>
      <c r="B942" s="20"/>
      <c r="C942" s="22"/>
      <c r="D942" s="22"/>
      <c r="E942" s="22"/>
      <c r="F942" s="22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</row>
    <row r="943" spans="1:23" ht="16.5" customHeight="1" x14ac:dyDescent="0.3">
      <c r="A943" s="20"/>
      <c r="B943" s="20"/>
      <c r="C943" s="22"/>
      <c r="D943" s="22"/>
      <c r="E943" s="22"/>
      <c r="F943" s="22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</row>
    <row r="944" spans="1:23" ht="16.5" customHeight="1" x14ac:dyDescent="0.3">
      <c r="A944" s="20"/>
      <c r="B944" s="20"/>
      <c r="C944" s="22"/>
      <c r="D944" s="22"/>
      <c r="E944" s="22"/>
      <c r="F944" s="22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</row>
    <row r="945" spans="1:23" ht="16.5" customHeight="1" x14ac:dyDescent="0.3">
      <c r="A945" s="20"/>
      <c r="B945" s="20"/>
      <c r="C945" s="22"/>
      <c r="D945" s="22"/>
      <c r="E945" s="22"/>
      <c r="F945" s="22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</row>
    <row r="946" spans="1:23" ht="16.5" customHeight="1" x14ac:dyDescent="0.3">
      <c r="A946" s="20"/>
      <c r="B946" s="20"/>
      <c r="C946" s="22"/>
      <c r="D946" s="22"/>
      <c r="E946" s="22"/>
      <c r="F946" s="22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</row>
    <row r="947" spans="1:23" ht="16.5" customHeight="1" x14ac:dyDescent="0.3">
      <c r="A947" s="20"/>
      <c r="B947" s="20"/>
      <c r="C947" s="22"/>
      <c r="D947" s="22"/>
      <c r="E947" s="22"/>
      <c r="F947" s="22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</row>
    <row r="948" spans="1:23" ht="16.5" customHeight="1" x14ac:dyDescent="0.3">
      <c r="A948" s="20"/>
      <c r="B948" s="20"/>
      <c r="C948" s="22"/>
      <c r="D948" s="22"/>
      <c r="E948" s="22"/>
      <c r="F948" s="22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</row>
    <row r="949" spans="1:23" ht="16.5" customHeight="1" x14ac:dyDescent="0.3">
      <c r="A949" s="20"/>
      <c r="B949" s="20"/>
      <c r="C949" s="22"/>
      <c r="D949" s="22"/>
      <c r="E949" s="22"/>
      <c r="F949" s="22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</row>
    <row r="950" spans="1:23" ht="16.5" customHeight="1" x14ac:dyDescent="0.3">
      <c r="A950" s="20"/>
      <c r="B950" s="20"/>
      <c r="C950" s="22"/>
      <c r="D950" s="22"/>
      <c r="E950" s="22"/>
      <c r="F950" s="22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</row>
    <row r="951" spans="1:23" ht="16.5" customHeight="1" x14ac:dyDescent="0.3">
      <c r="A951" s="20"/>
      <c r="B951" s="20"/>
      <c r="C951" s="22"/>
      <c r="D951" s="22"/>
      <c r="E951" s="22"/>
      <c r="F951" s="22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</row>
    <row r="952" spans="1:23" ht="16.5" customHeight="1" x14ac:dyDescent="0.3">
      <c r="A952" s="20"/>
      <c r="B952" s="20"/>
      <c r="C952" s="22"/>
      <c r="D952" s="22"/>
      <c r="E952" s="22"/>
      <c r="F952" s="22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</row>
    <row r="953" spans="1:23" ht="16.5" customHeight="1" x14ac:dyDescent="0.3">
      <c r="A953" s="20"/>
      <c r="B953" s="20"/>
      <c r="C953" s="22"/>
      <c r="D953" s="22"/>
      <c r="E953" s="22"/>
      <c r="F953" s="22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</row>
    <row r="954" spans="1:23" ht="16.5" customHeight="1" x14ac:dyDescent="0.3">
      <c r="A954" s="20"/>
      <c r="B954" s="20"/>
      <c r="C954" s="22"/>
      <c r="D954" s="22"/>
      <c r="E954" s="22"/>
      <c r="F954" s="22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</row>
    <row r="955" spans="1:23" ht="16.5" customHeight="1" x14ac:dyDescent="0.3">
      <c r="A955" s="20"/>
      <c r="B955" s="20"/>
      <c r="C955" s="22"/>
      <c r="D955" s="22"/>
      <c r="E955" s="22"/>
      <c r="F955" s="22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</row>
    <row r="956" spans="1:23" ht="16.5" customHeight="1" x14ac:dyDescent="0.3">
      <c r="A956" s="20"/>
      <c r="B956" s="20"/>
      <c r="C956" s="22"/>
      <c r="D956" s="22"/>
      <c r="E956" s="22"/>
      <c r="F956" s="22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</row>
    <row r="957" spans="1:23" ht="16.5" customHeight="1" x14ac:dyDescent="0.3">
      <c r="A957" s="20"/>
      <c r="B957" s="20"/>
      <c r="C957" s="22"/>
      <c r="D957" s="22"/>
      <c r="E957" s="22"/>
      <c r="F957" s="22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</row>
    <row r="958" spans="1:23" ht="16.5" customHeight="1" x14ac:dyDescent="0.3">
      <c r="A958" s="20"/>
      <c r="B958" s="20"/>
      <c r="C958" s="22"/>
      <c r="D958" s="22"/>
      <c r="E958" s="22"/>
      <c r="F958" s="22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</row>
    <row r="959" spans="1:23" ht="16.5" customHeight="1" x14ac:dyDescent="0.3">
      <c r="A959" s="20"/>
      <c r="B959" s="20"/>
      <c r="C959" s="22"/>
      <c r="D959" s="22"/>
      <c r="E959" s="22"/>
      <c r="F959" s="22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</row>
    <row r="960" spans="1:23" ht="16.5" customHeight="1" x14ac:dyDescent="0.3">
      <c r="A960" s="20"/>
      <c r="B960" s="20"/>
      <c r="C960" s="22"/>
      <c r="D960" s="22"/>
      <c r="E960" s="22"/>
      <c r="F960" s="22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</row>
    <row r="961" spans="1:23" ht="16.5" customHeight="1" x14ac:dyDescent="0.3">
      <c r="A961" s="20"/>
      <c r="B961" s="20"/>
      <c r="C961" s="22"/>
      <c r="D961" s="22"/>
      <c r="E961" s="22"/>
      <c r="F961" s="22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</row>
    <row r="962" spans="1:23" ht="16.5" customHeight="1" x14ac:dyDescent="0.3">
      <c r="A962" s="20"/>
      <c r="B962" s="20"/>
      <c r="C962" s="22"/>
      <c r="D962" s="22"/>
      <c r="E962" s="22"/>
      <c r="F962" s="22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</row>
    <row r="963" spans="1:23" ht="16.5" customHeight="1" x14ac:dyDescent="0.3">
      <c r="A963" s="20"/>
      <c r="B963" s="20"/>
      <c r="C963" s="22"/>
      <c r="D963" s="22"/>
      <c r="E963" s="22"/>
      <c r="F963" s="22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</row>
    <row r="964" spans="1:23" ht="16.5" customHeight="1" x14ac:dyDescent="0.3">
      <c r="A964" s="20"/>
      <c r="B964" s="20"/>
      <c r="C964" s="22"/>
      <c r="D964" s="22"/>
      <c r="E964" s="22"/>
      <c r="F964" s="22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</row>
    <row r="965" spans="1:23" ht="16.5" customHeight="1" x14ac:dyDescent="0.3">
      <c r="A965" s="20"/>
      <c r="B965" s="20"/>
      <c r="C965" s="22"/>
      <c r="D965" s="22"/>
      <c r="E965" s="22"/>
      <c r="F965" s="22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</row>
    <row r="966" spans="1:23" ht="16.5" customHeight="1" x14ac:dyDescent="0.3">
      <c r="A966" s="20"/>
      <c r="B966" s="20"/>
      <c r="C966" s="22"/>
      <c r="D966" s="22"/>
      <c r="E966" s="22"/>
      <c r="F966" s="22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</row>
    <row r="967" spans="1:23" ht="16.5" customHeight="1" x14ac:dyDescent="0.3">
      <c r="A967" s="20"/>
      <c r="B967" s="20"/>
      <c r="C967" s="22"/>
      <c r="D967" s="22"/>
      <c r="E967" s="22"/>
      <c r="F967" s="22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</row>
    <row r="968" spans="1:23" ht="16.5" customHeight="1" x14ac:dyDescent="0.3">
      <c r="A968" s="20"/>
      <c r="B968" s="20"/>
      <c r="C968" s="22"/>
      <c r="D968" s="22"/>
      <c r="E968" s="22"/>
      <c r="F968" s="22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</row>
    <row r="969" spans="1:23" ht="16.5" customHeight="1" x14ac:dyDescent="0.3">
      <c r="A969" s="20"/>
      <c r="B969" s="20"/>
      <c r="C969" s="22"/>
      <c r="D969" s="22"/>
      <c r="E969" s="22"/>
      <c r="F969" s="22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</row>
    <row r="970" spans="1:23" ht="16.5" customHeight="1" x14ac:dyDescent="0.3">
      <c r="A970" s="20"/>
      <c r="B970" s="20"/>
      <c r="C970" s="22"/>
      <c r="D970" s="22"/>
      <c r="E970" s="22"/>
      <c r="F970" s="22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</row>
    <row r="971" spans="1:23" ht="16.5" customHeight="1" x14ac:dyDescent="0.3">
      <c r="A971" s="20"/>
      <c r="B971" s="20"/>
      <c r="C971" s="22"/>
      <c r="D971" s="22"/>
      <c r="E971" s="22"/>
      <c r="F971" s="22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</row>
    <row r="972" spans="1:23" ht="16.5" customHeight="1" x14ac:dyDescent="0.3">
      <c r="A972" s="20"/>
      <c r="B972" s="20"/>
      <c r="C972" s="22"/>
      <c r="D972" s="22"/>
      <c r="E972" s="22"/>
      <c r="F972" s="22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</row>
    <row r="973" spans="1:23" ht="16.5" customHeight="1" x14ac:dyDescent="0.3">
      <c r="A973" s="20"/>
      <c r="B973" s="20"/>
      <c r="C973" s="22"/>
      <c r="D973" s="22"/>
      <c r="E973" s="22"/>
      <c r="F973" s="22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</row>
    <row r="974" spans="1:23" ht="16.5" customHeight="1" x14ac:dyDescent="0.3">
      <c r="A974" s="20"/>
      <c r="B974" s="20"/>
      <c r="C974" s="22"/>
      <c r="D974" s="22"/>
      <c r="E974" s="22"/>
      <c r="F974" s="22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</row>
    <row r="975" spans="1:23" ht="16.5" customHeight="1" x14ac:dyDescent="0.3">
      <c r="A975" s="20"/>
      <c r="B975" s="20"/>
      <c r="C975" s="22"/>
      <c r="D975" s="22"/>
      <c r="E975" s="22"/>
      <c r="F975" s="22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</row>
    <row r="976" spans="1:23" ht="16.5" customHeight="1" x14ac:dyDescent="0.3">
      <c r="A976" s="20"/>
      <c r="B976" s="20"/>
      <c r="C976" s="22"/>
      <c r="D976" s="22"/>
      <c r="E976" s="22"/>
      <c r="F976" s="22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</row>
    <row r="977" spans="1:23" ht="16.5" customHeight="1" x14ac:dyDescent="0.3">
      <c r="A977" s="20"/>
      <c r="B977" s="20"/>
      <c r="C977" s="22"/>
      <c r="D977" s="22"/>
      <c r="E977" s="22"/>
      <c r="F977" s="22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</row>
    <row r="978" spans="1:23" ht="16.5" customHeight="1" x14ac:dyDescent="0.3">
      <c r="A978" s="20"/>
      <c r="B978" s="20"/>
      <c r="C978" s="22"/>
      <c r="D978" s="22"/>
      <c r="E978" s="22"/>
      <c r="F978" s="22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</row>
    <row r="979" spans="1:23" ht="16.5" customHeight="1" x14ac:dyDescent="0.3">
      <c r="A979" s="20"/>
      <c r="B979" s="20"/>
      <c r="C979" s="22"/>
      <c r="D979" s="22"/>
      <c r="E979" s="22"/>
      <c r="F979" s="22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</row>
    <row r="980" spans="1:23" ht="16.5" customHeight="1" x14ac:dyDescent="0.3">
      <c r="A980" s="20"/>
      <c r="B980" s="20"/>
      <c r="C980" s="22"/>
      <c r="D980" s="22"/>
      <c r="E980" s="22"/>
      <c r="F980" s="22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</row>
    <row r="981" spans="1:23" ht="16.5" customHeight="1" x14ac:dyDescent="0.3">
      <c r="A981" s="20"/>
      <c r="B981" s="20"/>
      <c r="C981" s="22"/>
      <c r="D981" s="22"/>
      <c r="E981" s="22"/>
      <c r="F981" s="22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</row>
    <row r="982" spans="1:23" ht="16.5" customHeight="1" x14ac:dyDescent="0.3">
      <c r="A982" s="20"/>
      <c r="B982" s="20"/>
      <c r="C982" s="22"/>
      <c r="D982" s="22"/>
      <c r="E982" s="22"/>
      <c r="F982" s="22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</row>
    <row r="983" spans="1:23" ht="16.5" customHeight="1" x14ac:dyDescent="0.3">
      <c r="A983" s="20"/>
      <c r="B983" s="20"/>
      <c r="C983" s="22"/>
      <c r="D983" s="22"/>
      <c r="E983" s="22"/>
      <c r="F983" s="22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</row>
    <row r="984" spans="1:23" ht="16.5" customHeight="1" x14ac:dyDescent="0.3">
      <c r="A984" s="20"/>
      <c r="B984" s="20"/>
      <c r="C984" s="22"/>
      <c r="D984" s="22"/>
      <c r="E984" s="22"/>
      <c r="F984" s="22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</row>
    <row r="985" spans="1:23" ht="16.5" customHeight="1" x14ac:dyDescent="0.3">
      <c r="A985" s="20"/>
      <c r="B985" s="20"/>
      <c r="C985" s="22"/>
      <c r="D985" s="22"/>
      <c r="E985" s="22"/>
      <c r="F985" s="22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yujlFv/xJ7BFx6CgOwTCeltsJJxU7B1YiJ4P1rXZzLaqlVIBGrM0gi2KCC2Yro9+/lIjXWSqA1Kf8dEknkiZ3Q==" saltValue="aoQHHKGmV8svYYYD4GZMbw==" spinCount="100000" sheet="1" selectLockedCells="1"/>
  <mergeCells count="14">
    <mergeCell ref="A1:D1"/>
    <mergeCell ref="A9:C9"/>
    <mergeCell ref="A2:C2"/>
    <mergeCell ref="D2:F2"/>
    <mergeCell ref="A6:A7"/>
    <mergeCell ref="B6:B7"/>
    <mergeCell ref="C6:C7"/>
    <mergeCell ref="D6:D7"/>
    <mergeCell ref="E6:F6"/>
    <mergeCell ref="A3:A4"/>
    <mergeCell ref="B3:B4"/>
    <mergeCell ref="C3:C4"/>
    <mergeCell ref="D3:D4"/>
    <mergeCell ref="E3:F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T1009"/>
  <sheetViews>
    <sheetView workbookViewId="0">
      <selection activeCell="B8" sqref="B8"/>
    </sheetView>
  </sheetViews>
  <sheetFormatPr defaultColWidth="13.6640625" defaultRowHeight="16.2" x14ac:dyDescent="0.3"/>
  <cols>
    <col min="1" max="1" width="12.77734375" style="19" customWidth="1"/>
    <col min="2" max="2" width="13.77734375" style="19" customWidth="1"/>
    <col min="3" max="3" width="10.77734375" style="19" customWidth="1"/>
    <col min="4" max="4" width="12.77734375" style="19" customWidth="1"/>
    <col min="5" max="5" width="13.77734375" style="19" customWidth="1"/>
    <col min="6" max="7" width="12.77734375" style="19" customWidth="1"/>
    <col min="8" max="8" width="8.44140625" style="19" customWidth="1"/>
    <col min="9" max="9" width="12.77734375" style="19" customWidth="1"/>
    <col min="10" max="15" width="13.77734375" style="19" customWidth="1"/>
    <col min="16" max="20" width="8.33203125" style="19" customWidth="1"/>
    <col min="21" max="16384" width="13.6640625" style="19"/>
  </cols>
  <sheetData>
    <row r="1" spans="1:20" ht="30" customHeight="1" thickTop="1" x14ac:dyDescent="0.3">
      <c r="A1" s="369" t="str">
        <f>IFERROR('不用印-基本資料'!B3,"")</f>
        <v>OOO社區發展協會</v>
      </c>
      <c r="B1" s="370"/>
      <c r="C1" s="370"/>
      <c r="D1" s="370"/>
      <c r="E1" s="225" t="str">
        <f>'不用印-基本資料'!AE7</f>
        <v>(10C)</v>
      </c>
      <c r="F1" s="224"/>
      <c r="G1" s="226" t="str">
        <f>'不用印-基本資料'!AF7</f>
        <v>(37人)</v>
      </c>
      <c r="H1" s="23"/>
    </row>
    <row r="2" spans="1:20" ht="25.2" customHeight="1" thickBot="1" x14ac:dyDescent="0.35">
      <c r="A2" s="375" t="str">
        <f>'不用印-經費分攤'!P4</f>
        <v>第一季(1~3月)</v>
      </c>
      <c r="B2" s="376"/>
      <c r="C2" s="376"/>
      <c r="D2" s="373" t="s">
        <v>131</v>
      </c>
      <c r="E2" s="373"/>
      <c r="F2" s="373"/>
      <c r="G2" s="374"/>
      <c r="H2" s="18"/>
      <c r="P2" s="381"/>
      <c r="Q2" s="381"/>
      <c r="R2" s="18"/>
      <c r="S2" s="18"/>
      <c r="T2" s="18"/>
    </row>
    <row r="3" spans="1:20" ht="30" hidden="1" customHeight="1" thickTop="1" thickBot="1" x14ac:dyDescent="0.35">
      <c r="A3" s="377" t="s">
        <v>54</v>
      </c>
      <c r="B3" s="377" t="s">
        <v>148</v>
      </c>
      <c r="C3" s="367" t="s">
        <v>40</v>
      </c>
      <c r="D3" s="368"/>
      <c r="E3" s="377" t="s">
        <v>55</v>
      </c>
      <c r="F3" s="380" t="s">
        <v>41</v>
      </c>
      <c r="G3" s="380"/>
      <c r="H3" s="20"/>
      <c r="P3" s="20"/>
      <c r="Q3" s="20"/>
      <c r="R3" s="20"/>
      <c r="S3" s="20"/>
      <c r="T3" s="20"/>
    </row>
    <row r="4" spans="1:20" ht="30" hidden="1" customHeight="1" thickTop="1" thickBot="1" x14ac:dyDescent="0.35">
      <c r="A4" s="368"/>
      <c r="B4" s="368"/>
      <c r="C4" s="241" t="s">
        <v>57</v>
      </c>
      <c r="D4" s="241" t="s">
        <v>40</v>
      </c>
      <c r="E4" s="377"/>
      <c r="F4" s="241" t="s">
        <v>59</v>
      </c>
      <c r="G4" s="241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49.95" hidden="1" customHeight="1" thickTop="1" thickBot="1" x14ac:dyDescent="0.35">
      <c r="A5" s="382" t="s">
        <v>278</v>
      </c>
      <c r="B5" s="382"/>
      <c r="C5" s="244" t="s">
        <v>61</v>
      </c>
      <c r="D5" s="242">
        <f>'不用印-基本資料'!V5</f>
        <v>0</v>
      </c>
      <c r="E5" s="243">
        <f>'不用印-經費分攤'!B12</f>
        <v>0</v>
      </c>
      <c r="F5" s="242">
        <f>'不用印-經費分攤'!D12</f>
        <v>0</v>
      </c>
      <c r="G5" s="242">
        <f>'不用印-經費分攤'!E12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30" customHeight="1" thickTop="1" thickBot="1" x14ac:dyDescent="0.35">
      <c r="A6" s="377" t="s">
        <v>54</v>
      </c>
      <c r="B6" s="377" t="s">
        <v>148</v>
      </c>
      <c r="C6" s="367" t="s">
        <v>40</v>
      </c>
      <c r="D6" s="368"/>
      <c r="E6" s="377" t="s">
        <v>55</v>
      </c>
      <c r="F6" s="380" t="s">
        <v>41</v>
      </c>
      <c r="G6" s="38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30" customHeight="1" thickTop="1" thickBot="1" x14ac:dyDescent="0.35">
      <c r="A7" s="368"/>
      <c r="B7" s="368"/>
      <c r="C7" s="163" t="s">
        <v>57</v>
      </c>
      <c r="D7" s="163" t="s">
        <v>40</v>
      </c>
      <c r="E7" s="377"/>
      <c r="F7" s="163" t="s">
        <v>59</v>
      </c>
      <c r="G7" s="163" t="s">
        <v>60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49.95" customHeight="1" thickTop="1" thickBot="1" x14ac:dyDescent="0.35">
      <c r="A8" s="197" t="s">
        <v>32</v>
      </c>
      <c r="B8" s="201"/>
      <c r="C8" s="198" t="s">
        <v>61</v>
      </c>
      <c r="D8" s="199">
        <f>'不用印-基本資料'!W5</f>
        <v>752000</v>
      </c>
      <c r="E8" s="196">
        <f>'不用印-經費分攤'!B13</f>
        <v>0</v>
      </c>
      <c r="F8" s="199">
        <f>'不用印-經費分攤'!D13</f>
        <v>0</v>
      </c>
      <c r="G8" s="199">
        <f>'不用印-經費分攤'!E13</f>
        <v>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30" customHeight="1" thickTop="1" thickBot="1" x14ac:dyDescent="0.35">
      <c r="A9" s="377" t="s">
        <v>54</v>
      </c>
      <c r="B9" s="377" t="s">
        <v>148</v>
      </c>
      <c r="C9" s="377" t="s">
        <v>57</v>
      </c>
      <c r="D9" s="367" t="s">
        <v>40</v>
      </c>
      <c r="E9" s="367" t="s">
        <v>55</v>
      </c>
      <c r="F9" s="380" t="s">
        <v>41</v>
      </c>
      <c r="G9" s="38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30" customHeight="1" thickTop="1" thickBot="1" x14ac:dyDescent="0.35">
      <c r="A10" s="368"/>
      <c r="B10" s="368"/>
      <c r="C10" s="368"/>
      <c r="D10" s="368"/>
      <c r="E10" s="368"/>
      <c r="F10" s="163" t="s">
        <v>59</v>
      </c>
      <c r="G10" s="163" t="s">
        <v>60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49.95" customHeight="1" thickTop="1" thickBot="1" x14ac:dyDescent="0.35">
      <c r="A11" s="197" t="s">
        <v>34</v>
      </c>
      <c r="B11" s="201">
        <f>B8</f>
        <v>0</v>
      </c>
      <c r="C11" s="198" t="s">
        <v>61</v>
      </c>
      <c r="D11" s="199">
        <f>'不用印-基本資料'!X5</f>
        <v>360000</v>
      </c>
      <c r="E11" s="196">
        <f>'不用印-經費分攤'!B14</f>
        <v>0</v>
      </c>
      <c r="F11" s="199">
        <f>'不用印-經費分攤'!D14</f>
        <v>0</v>
      </c>
      <c r="G11" s="199">
        <f>'不用印-經費分攤'!E14</f>
        <v>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30" customHeight="1" thickTop="1" thickBot="1" x14ac:dyDescent="0.35">
      <c r="A12" s="377" t="s">
        <v>54</v>
      </c>
      <c r="B12" s="377" t="s">
        <v>148</v>
      </c>
      <c r="C12" s="367" t="s">
        <v>40</v>
      </c>
      <c r="D12" s="368"/>
      <c r="E12" s="377" t="s">
        <v>55</v>
      </c>
      <c r="F12" s="380" t="s">
        <v>41</v>
      </c>
      <c r="G12" s="38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30" customHeight="1" thickTop="1" thickBot="1" x14ac:dyDescent="0.35">
      <c r="A13" s="368"/>
      <c r="B13" s="368"/>
      <c r="C13" s="163" t="s">
        <v>57</v>
      </c>
      <c r="D13" s="163" t="s">
        <v>40</v>
      </c>
      <c r="E13" s="377"/>
      <c r="F13" s="163" t="s">
        <v>59</v>
      </c>
      <c r="G13" s="163" t="s">
        <v>60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49.95" customHeight="1" thickTop="1" thickBot="1" x14ac:dyDescent="0.35">
      <c r="A14" s="382" t="s">
        <v>174</v>
      </c>
      <c r="B14" s="382"/>
      <c r="C14" s="198" t="s">
        <v>61</v>
      </c>
      <c r="D14" s="199">
        <f>'不用印-基本資料'!Y5</f>
        <v>25000</v>
      </c>
      <c r="E14" s="196">
        <f>'不用印-經費分攤'!B15</f>
        <v>0</v>
      </c>
      <c r="F14" s="199">
        <f>'不用印-經費分攤'!D15</f>
        <v>0</v>
      </c>
      <c r="G14" s="199">
        <f>'不用印-經費分攤'!E15</f>
        <v>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30" customHeight="1" thickTop="1" thickBot="1" x14ac:dyDescent="0.35">
      <c r="A15" s="377" t="s">
        <v>54</v>
      </c>
      <c r="B15" s="377" t="s">
        <v>148</v>
      </c>
      <c r="C15" s="367" t="s">
        <v>40</v>
      </c>
      <c r="D15" s="368"/>
      <c r="E15" s="377" t="s">
        <v>55</v>
      </c>
      <c r="F15" s="380" t="s">
        <v>41</v>
      </c>
      <c r="G15" s="38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30" customHeight="1" thickTop="1" thickBot="1" x14ac:dyDescent="0.35">
      <c r="A16" s="368"/>
      <c r="B16" s="368"/>
      <c r="C16" s="163" t="s">
        <v>57</v>
      </c>
      <c r="D16" s="163" t="s">
        <v>40</v>
      </c>
      <c r="E16" s="377"/>
      <c r="F16" s="163" t="s">
        <v>59</v>
      </c>
      <c r="G16" s="163" t="s">
        <v>60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49.95" customHeight="1" thickTop="1" thickBot="1" x14ac:dyDescent="0.35">
      <c r="A17" s="382" t="s">
        <v>163</v>
      </c>
      <c r="B17" s="382"/>
      <c r="C17" s="198" t="s">
        <v>61</v>
      </c>
      <c r="D17" s="199">
        <f>'不用印-基本資料'!Z5</f>
        <v>72000</v>
      </c>
      <c r="E17" s="196">
        <f>'不用印-經費分攤'!B16</f>
        <v>0</v>
      </c>
      <c r="F17" s="199">
        <f>'不用印-經費分攤'!D16</f>
        <v>0</v>
      </c>
      <c r="G17" s="199">
        <f>'不用印-經費分攤'!E16</f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40.200000000000003" customHeight="1" thickTop="1" thickBot="1" x14ac:dyDescent="0.35">
      <c r="A18" s="371" t="s">
        <v>132</v>
      </c>
      <c r="B18" s="371"/>
      <c r="C18" s="371"/>
      <c r="D18" s="371"/>
      <c r="E18" s="200">
        <f>E8+E11+E14+E17</f>
        <v>0</v>
      </c>
      <c r="F18" s="200">
        <f t="shared" ref="F18:G18" si="0">F8+F11+F14+F17</f>
        <v>0</v>
      </c>
      <c r="G18" s="200">
        <f t="shared" si="0"/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6.5" customHeight="1" thickTop="1" x14ac:dyDescent="0.3">
      <c r="A19" s="20"/>
      <c r="B19" s="20"/>
      <c r="C19" s="20"/>
      <c r="D19" s="22"/>
      <c r="E19" s="22"/>
      <c r="F19" s="2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6.5" customHeight="1" x14ac:dyDescent="0.3">
      <c r="A20" s="20"/>
      <c r="B20" s="20"/>
      <c r="C20" s="20"/>
      <c r="D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6.5" customHeight="1" x14ac:dyDescent="0.3">
      <c r="A21" s="20"/>
      <c r="B21" s="20"/>
      <c r="C21" s="20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6.5" customHeight="1" x14ac:dyDescent="0.3">
      <c r="A22" s="20"/>
      <c r="B22" s="20"/>
      <c r="C22" s="20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7.25" customHeight="1" x14ac:dyDescent="0.3">
      <c r="A23" s="20"/>
      <c r="B23" s="20"/>
      <c r="C23" s="20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6.5" customHeight="1" x14ac:dyDescent="0.3">
      <c r="A24" s="20"/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6.5" customHeight="1" x14ac:dyDescent="0.3">
      <c r="A25" s="20"/>
      <c r="B25" s="20"/>
      <c r="C25" s="20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6.5" customHeight="1" x14ac:dyDescent="0.3">
      <c r="A26" s="20"/>
      <c r="B26" s="20"/>
      <c r="C26" s="20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16.5" customHeight="1" x14ac:dyDescent="0.3">
      <c r="A27" s="20"/>
      <c r="B27" s="20"/>
      <c r="C27" s="20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6.5" customHeight="1" x14ac:dyDescent="0.3">
      <c r="A28" s="20"/>
      <c r="B28" s="20"/>
      <c r="C28" s="20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16.5" customHeight="1" x14ac:dyDescent="0.3">
      <c r="A29" s="20"/>
      <c r="B29" s="20"/>
      <c r="C29" s="20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ht="17.25" customHeight="1" x14ac:dyDescent="0.3">
      <c r="A30" s="20"/>
      <c r="B30" s="20"/>
      <c r="C30" s="20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ht="16.5" customHeight="1" x14ac:dyDescent="0.3">
      <c r="A31" s="20"/>
      <c r="B31" s="20"/>
      <c r="C31" s="20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6.5" customHeight="1" x14ac:dyDescent="0.3">
      <c r="A32" s="20"/>
      <c r="B32" s="20"/>
      <c r="C32" s="20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ht="16.5" customHeight="1" x14ac:dyDescent="0.3">
      <c r="A33" s="20"/>
      <c r="B33" s="20"/>
      <c r="C33" s="20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6.5" customHeight="1" x14ac:dyDescent="0.3">
      <c r="A34" s="20"/>
      <c r="B34" s="20"/>
      <c r="C34" s="20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6.5" customHeight="1" x14ac:dyDescent="0.3">
      <c r="A35" s="20"/>
      <c r="B35" s="20"/>
      <c r="C35" s="20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6.5" customHeight="1" x14ac:dyDescent="0.3">
      <c r="A36" s="20"/>
      <c r="B36" s="20"/>
      <c r="C36" s="20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ht="16.5" customHeight="1" x14ac:dyDescent="0.3">
      <c r="A37" s="20"/>
      <c r="B37" s="20"/>
      <c r="C37" s="20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7.25" customHeight="1" x14ac:dyDescent="0.3">
      <c r="A38" s="20"/>
      <c r="B38" s="20"/>
      <c r="C38" s="20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ht="16.5" customHeight="1" x14ac:dyDescent="0.3">
      <c r="A39" s="20"/>
      <c r="B39" s="20"/>
      <c r="C39" s="20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ht="16.5" customHeight="1" x14ac:dyDescent="0.3">
      <c r="A40" s="20"/>
      <c r="B40" s="20"/>
      <c r="C40" s="20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6.5" customHeight="1" x14ac:dyDescent="0.3">
      <c r="A41" s="20"/>
      <c r="B41" s="20"/>
      <c r="C41" s="20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6.5" customHeight="1" x14ac:dyDescent="0.3">
      <c r="A42" s="20"/>
      <c r="B42" s="20"/>
      <c r="C42" s="20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ht="16.5" customHeight="1" x14ac:dyDescent="0.3">
      <c r="A43" s="20"/>
      <c r="B43" s="20"/>
      <c r="C43" s="20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ht="16.5" customHeight="1" x14ac:dyDescent="0.3">
      <c r="A44" s="20"/>
      <c r="B44" s="20"/>
      <c r="C44" s="20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6.5" customHeight="1" x14ac:dyDescent="0.3">
      <c r="A45" s="20"/>
      <c r="B45" s="20"/>
      <c r="C45" s="20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6.5" customHeight="1" x14ac:dyDescent="0.3">
      <c r="A46" s="20"/>
      <c r="B46" s="20"/>
      <c r="C46" s="20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ht="16.5" customHeight="1" x14ac:dyDescent="0.3">
      <c r="A47" s="20"/>
      <c r="B47" s="20"/>
      <c r="C47" s="20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ht="16.5" customHeight="1" x14ac:dyDescent="0.3">
      <c r="A48" s="20"/>
      <c r="B48" s="20"/>
      <c r="C48" s="20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6.5" customHeight="1" x14ac:dyDescent="0.3">
      <c r="A49" s="20"/>
      <c r="B49" s="20"/>
      <c r="C49" s="20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6.5" customHeight="1" x14ac:dyDescent="0.3">
      <c r="A50" s="20"/>
      <c r="B50" s="20"/>
      <c r="C50" s="20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6.5" customHeight="1" x14ac:dyDescent="0.3">
      <c r="A51" s="20"/>
      <c r="B51" s="20"/>
      <c r="C51" s="20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ht="16.5" customHeight="1" x14ac:dyDescent="0.3">
      <c r="A52" s="20"/>
      <c r="B52" s="20"/>
      <c r="C52" s="20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ht="16.5" customHeight="1" x14ac:dyDescent="0.3">
      <c r="A53" s="20"/>
      <c r="B53" s="20"/>
      <c r="C53" s="20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6.5" customHeight="1" x14ac:dyDescent="0.3">
      <c r="A54" s="20"/>
      <c r="B54" s="20"/>
      <c r="C54" s="20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16.5" customHeight="1" x14ac:dyDescent="0.3">
      <c r="A55" s="20"/>
      <c r="B55" s="20"/>
      <c r="C55" s="20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ht="16.5" customHeight="1" x14ac:dyDescent="0.3">
      <c r="A56" s="20"/>
      <c r="B56" s="20"/>
      <c r="C56" s="20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ht="16.5" customHeight="1" x14ac:dyDescent="0.3">
      <c r="A57" s="20"/>
      <c r="B57" s="20"/>
      <c r="C57" s="20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6.5" customHeight="1" x14ac:dyDescent="0.3">
      <c r="A58" s="20"/>
      <c r="B58" s="20"/>
      <c r="C58" s="20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ht="16.5" customHeight="1" x14ac:dyDescent="0.3">
      <c r="A59" s="20"/>
      <c r="B59" s="20"/>
      <c r="C59" s="20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ht="16.5" customHeight="1" x14ac:dyDescent="0.3">
      <c r="A60" s="20"/>
      <c r="B60" s="20"/>
      <c r="C60" s="20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6.5" customHeight="1" x14ac:dyDescent="0.3">
      <c r="A61" s="20"/>
      <c r="B61" s="20"/>
      <c r="C61" s="20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ht="16.5" customHeight="1" x14ac:dyDescent="0.3">
      <c r="A62" s="20"/>
      <c r="B62" s="20"/>
      <c r="C62" s="20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ht="16.5" customHeight="1" x14ac:dyDescent="0.3">
      <c r="A63" s="20"/>
      <c r="B63" s="20"/>
      <c r="C63" s="20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ht="16.5" customHeight="1" x14ac:dyDescent="0.3">
      <c r="A64" s="20"/>
      <c r="B64" s="20"/>
      <c r="C64" s="20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6.5" customHeight="1" x14ac:dyDescent="0.3">
      <c r="A65" s="20"/>
      <c r="B65" s="20"/>
      <c r="C65" s="20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16.5" customHeight="1" x14ac:dyDescent="0.3">
      <c r="A66" s="20"/>
      <c r="B66" s="20"/>
      <c r="C66" s="20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16.5" customHeight="1" x14ac:dyDescent="0.3">
      <c r="A67" s="20"/>
      <c r="B67" s="20"/>
      <c r="C67" s="20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6.5" customHeight="1" x14ac:dyDescent="0.3">
      <c r="A68" s="20"/>
      <c r="B68" s="20"/>
      <c r="C68" s="20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16.5" customHeight="1" x14ac:dyDescent="0.3">
      <c r="A69" s="20"/>
      <c r="B69" s="20"/>
      <c r="C69" s="20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6.5" customHeight="1" x14ac:dyDescent="0.3">
      <c r="A70" s="20"/>
      <c r="B70" s="20"/>
      <c r="C70" s="20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16.5" customHeight="1" x14ac:dyDescent="0.3">
      <c r="A71" s="20"/>
      <c r="B71" s="20"/>
      <c r="C71" s="20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6.5" customHeight="1" x14ac:dyDescent="0.3">
      <c r="A72" s="20"/>
      <c r="B72" s="20"/>
      <c r="C72" s="20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6.5" customHeight="1" x14ac:dyDescent="0.3">
      <c r="A73" s="20"/>
      <c r="B73" s="20"/>
      <c r="C73" s="20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6.5" customHeight="1" x14ac:dyDescent="0.3">
      <c r="A74" s="20"/>
      <c r="B74" s="20"/>
      <c r="C74" s="20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6.5" customHeight="1" x14ac:dyDescent="0.3">
      <c r="A75" s="20"/>
      <c r="B75" s="20"/>
      <c r="C75" s="20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6.5" customHeight="1" x14ac:dyDescent="0.3">
      <c r="A76" s="20"/>
      <c r="B76" s="20"/>
      <c r="C76" s="20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6.5" customHeight="1" x14ac:dyDescent="0.3">
      <c r="A77" s="20"/>
      <c r="B77" s="20"/>
      <c r="C77" s="20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ht="16.5" customHeight="1" x14ac:dyDescent="0.3">
      <c r="A78" s="20"/>
      <c r="B78" s="20"/>
      <c r="C78" s="20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ht="16.5" customHeight="1" x14ac:dyDescent="0.3">
      <c r="A79" s="20"/>
      <c r="B79" s="20"/>
      <c r="C79" s="20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6.5" customHeight="1" x14ac:dyDescent="0.3">
      <c r="A80" s="20"/>
      <c r="B80" s="20"/>
      <c r="C80" s="20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ht="16.5" customHeight="1" x14ac:dyDescent="0.3">
      <c r="A81" s="20"/>
      <c r="B81" s="20"/>
      <c r="C81" s="20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ht="16.5" customHeight="1" x14ac:dyDescent="0.3">
      <c r="A82" s="20"/>
      <c r="B82" s="20"/>
      <c r="C82" s="20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ht="16.5" customHeight="1" x14ac:dyDescent="0.3">
      <c r="A83" s="20"/>
      <c r="B83" s="20"/>
      <c r="C83" s="20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6.5" customHeight="1" x14ac:dyDescent="0.3">
      <c r="A84" s="20"/>
      <c r="B84" s="20"/>
      <c r="C84" s="20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6.5" customHeight="1" x14ac:dyDescent="0.3">
      <c r="A85" s="20"/>
      <c r="B85" s="20"/>
      <c r="C85" s="20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ht="16.5" customHeight="1" x14ac:dyDescent="0.3">
      <c r="A86" s="20"/>
      <c r="B86" s="20"/>
      <c r="C86" s="20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ht="16.5" customHeight="1" x14ac:dyDescent="0.3">
      <c r="A87" s="20"/>
      <c r="B87" s="20"/>
      <c r="C87" s="20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6.5" customHeight="1" x14ac:dyDescent="0.3">
      <c r="A88" s="20"/>
      <c r="B88" s="20"/>
      <c r="C88" s="20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ht="16.5" customHeight="1" x14ac:dyDescent="0.3">
      <c r="A89" s="20"/>
      <c r="B89" s="20"/>
      <c r="C89" s="20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ht="16.5" customHeight="1" x14ac:dyDescent="0.3">
      <c r="A90" s="20"/>
      <c r="B90" s="20"/>
      <c r="C90" s="20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ht="16.5" customHeight="1" x14ac:dyDescent="0.3">
      <c r="A91" s="20"/>
      <c r="B91" s="20"/>
      <c r="C91" s="20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6.5" customHeight="1" x14ac:dyDescent="0.3">
      <c r="A92" s="20"/>
      <c r="B92" s="20"/>
      <c r="C92" s="20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ht="16.5" customHeight="1" x14ac:dyDescent="0.3">
      <c r="A93" s="20"/>
      <c r="B93" s="20"/>
      <c r="C93" s="20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6.5" customHeight="1" x14ac:dyDescent="0.3">
      <c r="A94" s="20"/>
      <c r="B94" s="20"/>
      <c r="C94" s="20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ht="16.5" customHeight="1" x14ac:dyDescent="0.3">
      <c r="A95" s="20"/>
      <c r="B95" s="20"/>
      <c r="C95" s="20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6.5" customHeight="1" x14ac:dyDescent="0.3">
      <c r="A96" s="20"/>
      <c r="B96" s="20"/>
      <c r="C96" s="20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ht="16.5" customHeight="1" x14ac:dyDescent="0.3">
      <c r="A97" s="20"/>
      <c r="B97" s="20"/>
      <c r="C97" s="20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6.5" customHeight="1" x14ac:dyDescent="0.3">
      <c r="A98" s="20"/>
      <c r="B98" s="20"/>
      <c r="C98" s="20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ht="16.5" customHeight="1" x14ac:dyDescent="0.3">
      <c r="A99" s="20"/>
      <c r="B99" s="20"/>
      <c r="C99" s="20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ht="16.5" customHeight="1" x14ac:dyDescent="0.3">
      <c r="A100" s="20"/>
      <c r="B100" s="20"/>
      <c r="C100" s="20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ht="16.5" customHeight="1" x14ac:dyDescent="0.3">
      <c r="A101" s="20"/>
      <c r="B101" s="20"/>
      <c r="C101" s="20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6.5" customHeight="1" x14ac:dyDescent="0.3">
      <c r="A102" s="20"/>
      <c r="B102" s="20"/>
      <c r="C102" s="20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ht="16.5" customHeight="1" x14ac:dyDescent="0.3">
      <c r="A103" s="20"/>
      <c r="B103" s="20"/>
      <c r="C103" s="20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ht="16.5" customHeight="1" x14ac:dyDescent="0.3">
      <c r="A104" s="20"/>
      <c r="B104" s="20"/>
      <c r="C104" s="20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ht="16.5" customHeight="1" x14ac:dyDescent="0.3">
      <c r="A105" s="20"/>
      <c r="B105" s="20"/>
      <c r="C105" s="20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6.5" customHeight="1" x14ac:dyDescent="0.3">
      <c r="A106" s="20"/>
      <c r="B106" s="20"/>
      <c r="C106" s="20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ht="16.5" customHeight="1" x14ac:dyDescent="0.3">
      <c r="A107" s="20"/>
      <c r="B107" s="20"/>
      <c r="C107" s="20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ht="16.5" customHeight="1" x14ac:dyDescent="0.3">
      <c r="A108" s="20"/>
      <c r="B108" s="20"/>
      <c r="C108" s="20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ht="16.5" customHeight="1" x14ac:dyDescent="0.3">
      <c r="A109" s="20"/>
      <c r="B109" s="20"/>
      <c r="C109" s="20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6.5" customHeight="1" x14ac:dyDescent="0.3">
      <c r="A110" s="20"/>
      <c r="B110" s="20"/>
      <c r="C110" s="20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ht="16.5" customHeight="1" x14ac:dyDescent="0.3">
      <c r="A111" s="20"/>
      <c r="B111" s="20"/>
      <c r="C111" s="20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ht="16.5" customHeight="1" x14ac:dyDescent="0.3">
      <c r="A112" s="20"/>
      <c r="B112" s="20"/>
      <c r="C112" s="20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ht="16.5" customHeight="1" x14ac:dyDescent="0.3">
      <c r="A113" s="20"/>
      <c r="B113" s="20"/>
      <c r="C113" s="20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6.5" customHeight="1" x14ac:dyDescent="0.3">
      <c r="A114" s="20"/>
      <c r="B114" s="20"/>
      <c r="C114" s="20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ht="16.5" customHeight="1" x14ac:dyDescent="0.3">
      <c r="A115" s="20"/>
      <c r="B115" s="20"/>
      <c r="C115" s="20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ht="16.5" customHeight="1" x14ac:dyDescent="0.3">
      <c r="A116" s="20"/>
      <c r="B116" s="20"/>
      <c r="C116" s="20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ht="16.5" customHeight="1" x14ac:dyDescent="0.3">
      <c r="A117" s="20"/>
      <c r="B117" s="20"/>
      <c r="C117" s="20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6.5" customHeight="1" x14ac:dyDescent="0.3">
      <c r="A118" s="20"/>
      <c r="B118" s="20"/>
      <c r="C118" s="20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ht="16.5" customHeight="1" x14ac:dyDescent="0.3">
      <c r="A119" s="20"/>
      <c r="B119" s="20"/>
      <c r="C119" s="20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ht="16.5" customHeight="1" x14ac:dyDescent="0.3">
      <c r="A120" s="20"/>
      <c r="B120" s="20"/>
      <c r="C120" s="20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ht="16.5" customHeight="1" x14ac:dyDescent="0.3">
      <c r="A121" s="20"/>
      <c r="B121" s="20"/>
      <c r="C121" s="20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ht="16.5" customHeight="1" x14ac:dyDescent="0.3">
      <c r="A122" s="20"/>
      <c r="B122" s="20"/>
      <c r="C122" s="20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6.5" customHeight="1" x14ac:dyDescent="0.3">
      <c r="A123" s="20"/>
      <c r="B123" s="20"/>
      <c r="C123" s="20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6.5" customHeight="1" x14ac:dyDescent="0.3">
      <c r="A124" s="20"/>
      <c r="B124" s="20"/>
      <c r="C124" s="20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ht="16.5" customHeight="1" x14ac:dyDescent="0.3">
      <c r="A125" s="20"/>
      <c r="B125" s="20"/>
      <c r="C125" s="20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ht="16.5" customHeight="1" x14ac:dyDescent="0.3">
      <c r="A126" s="20"/>
      <c r="B126" s="20"/>
      <c r="C126" s="20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6.5" customHeight="1" x14ac:dyDescent="0.3">
      <c r="A127" s="20"/>
      <c r="B127" s="20"/>
      <c r="C127" s="20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6.5" customHeight="1" x14ac:dyDescent="0.3">
      <c r="A128" s="20"/>
      <c r="B128" s="20"/>
      <c r="C128" s="20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1:20" ht="16.5" customHeight="1" x14ac:dyDescent="0.3">
      <c r="A129" s="20"/>
      <c r="B129" s="20"/>
      <c r="C129" s="20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ht="16.5" customHeight="1" x14ac:dyDescent="0.3">
      <c r="A130" s="20"/>
      <c r="B130" s="20"/>
      <c r="C130" s="20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1:20" ht="16.5" customHeight="1" x14ac:dyDescent="0.3">
      <c r="A131" s="20"/>
      <c r="B131" s="20"/>
      <c r="C131" s="20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6.5" customHeight="1" x14ac:dyDescent="0.3">
      <c r="A132" s="20"/>
      <c r="B132" s="20"/>
      <c r="C132" s="20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ht="16.5" customHeight="1" x14ac:dyDescent="0.3">
      <c r="A133" s="20"/>
      <c r="B133" s="20"/>
      <c r="C133" s="20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ht="16.5" customHeight="1" x14ac:dyDescent="0.3">
      <c r="A134" s="20"/>
      <c r="B134" s="20"/>
      <c r="C134" s="20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ht="16.5" customHeight="1" x14ac:dyDescent="0.3">
      <c r="A135" s="20"/>
      <c r="B135" s="20"/>
      <c r="C135" s="20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6.5" customHeight="1" x14ac:dyDescent="0.3">
      <c r="A136" s="20"/>
      <c r="B136" s="20"/>
      <c r="C136" s="20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ht="16.5" customHeight="1" x14ac:dyDescent="0.3">
      <c r="A137" s="20"/>
      <c r="B137" s="20"/>
      <c r="C137" s="20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ht="16.5" customHeight="1" x14ac:dyDescent="0.3">
      <c r="A138" s="20"/>
      <c r="B138" s="20"/>
      <c r="C138" s="20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ht="16.5" customHeight="1" x14ac:dyDescent="0.3">
      <c r="A139" s="20"/>
      <c r="B139" s="20"/>
      <c r="C139" s="20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6.5" customHeight="1" x14ac:dyDescent="0.3">
      <c r="A140" s="20"/>
      <c r="B140" s="20"/>
      <c r="C140" s="20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ht="16.5" customHeight="1" x14ac:dyDescent="0.3">
      <c r="A141" s="20"/>
      <c r="B141" s="20"/>
      <c r="C141" s="20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ht="16.5" customHeight="1" x14ac:dyDescent="0.3">
      <c r="A142" s="20"/>
      <c r="B142" s="20"/>
      <c r="C142" s="20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ht="16.5" customHeight="1" x14ac:dyDescent="0.3">
      <c r="A143" s="20"/>
      <c r="B143" s="20"/>
      <c r="C143" s="20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6.5" customHeight="1" x14ac:dyDescent="0.3">
      <c r="A144" s="20"/>
      <c r="B144" s="20"/>
      <c r="C144" s="20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ht="16.5" customHeight="1" x14ac:dyDescent="0.3">
      <c r="A145" s="20"/>
      <c r="B145" s="20"/>
      <c r="C145" s="20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ht="16.5" customHeight="1" x14ac:dyDescent="0.3">
      <c r="A146" s="20"/>
      <c r="B146" s="20"/>
      <c r="C146" s="20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ht="16.5" customHeight="1" x14ac:dyDescent="0.3">
      <c r="A147" s="20"/>
      <c r="B147" s="20"/>
      <c r="C147" s="20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6.5" customHeight="1" x14ac:dyDescent="0.3">
      <c r="A148" s="20"/>
      <c r="B148" s="20"/>
      <c r="C148" s="20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0" ht="16.5" customHeight="1" x14ac:dyDescent="0.3">
      <c r="A149" s="20"/>
      <c r="B149" s="20"/>
      <c r="C149" s="20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0" ht="16.5" customHeight="1" x14ac:dyDescent="0.3">
      <c r="A150" s="20"/>
      <c r="B150" s="20"/>
      <c r="C150" s="20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0" ht="16.5" customHeight="1" x14ac:dyDescent="0.3">
      <c r="A151" s="20"/>
      <c r="B151" s="20"/>
      <c r="C151" s="20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ht="16.5" customHeight="1" x14ac:dyDescent="0.3">
      <c r="A152" s="20"/>
      <c r="B152" s="20"/>
      <c r="C152" s="20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6.5" customHeight="1" x14ac:dyDescent="0.3">
      <c r="A153" s="20"/>
      <c r="B153" s="20"/>
      <c r="C153" s="20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ht="16.5" customHeight="1" x14ac:dyDescent="0.3">
      <c r="A154" s="20"/>
      <c r="B154" s="20"/>
      <c r="C154" s="20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1:20" ht="16.5" customHeight="1" x14ac:dyDescent="0.3">
      <c r="A155" s="20"/>
      <c r="B155" s="20"/>
      <c r="C155" s="20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1:20" ht="16.5" customHeight="1" x14ac:dyDescent="0.3">
      <c r="A156" s="20"/>
      <c r="B156" s="20"/>
      <c r="C156" s="20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6.5" customHeight="1" x14ac:dyDescent="0.3">
      <c r="A157" s="20"/>
      <c r="B157" s="20"/>
      <c r="C157" s="20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1:20" ht="16.5" customHeight="1" x14ac:dyDescent="0.3">
      <c r="A158" s="20"/>
      <c r="B158" s="20"/>
      <c r="C158" s="20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1:20" ht="16.5" customHeight="1" x14ac:dyDescent="0.3">
      <c r="A159" s="20"/>
      <c r="B159" s="20"/>
      <c r="C159" s="20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ht="16.5" customHeight="1" x14ac:dyDescent="0.3">
      <c r="A160" s="20"/>
      <c r="B160" s="20"/>
      <c r="C160" s="20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1:20" ht="16.5" customHeight="1" x14ac:dyDescent="0.3">
      <c r="A161" s="20"/>
      <c r="B161" s="20"/>
      <c r="C161" s="20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1:20" ht="16.5" customHeight="1" x14ac:dyDescent="0.3">
      <c r="A162" s="20"/>
      <c r="B162" s="20"/>
      <c r="C162" s="20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20" ht="16.5" customHeight="1" x14ac:dyDescent="0.3">
      <c r="A163" s="20"/>
      <c r="B163" s="20"/>
      <c r="C163" s="20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spans="1:20" ht="16.5" customHeight="1" x14ac:dyDescent="0.3">
      <c r="A164" s="20"/>
      <c r="B164" s="20"/>
      <c r="C164" s="20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spans="1:20" ht="16.5" customHeight="1" x14ac:dyDescent="0.3">
      <c r="A165" s="20"/>
      <c r="B165" s="20"/>
      <c r="C165" s="20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spans="1:20" ht="16.5" customHeight="1" x14ac:dyDescent="0.3">
      <c r="A166" s="20"/>
      <c r="B166" s="20"/>
      <c r="C166" s="20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spans="1:20" ht="16.5" customHeight="1" x14ac:dyDescent="0.3">
      <c r="A167" s="20"/>
      <c r="B167" s="20"/>
      <c r="C167" s="20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spans="1:20" ht="16.5" customHeight="1" x14ac:dyDescent="0.3">
      <c r="A168" s="20"/>
      <c r="B168" s="20"/>
      <c r="C168" s="20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spans="1:20" ht="16.5" customHeight="1" x14ac:dyDescent="0.3">
      <c r="A169" s="20"/>
      <c r="B169" s="20"/>
      <c r="C169" s="20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spans="1:20" ht="16.5" customHeight="1" x14ac:dyDescent="0.3">
      <c r="A170" s="20"/>
      <c r="B170" s="20"/>
      <c r="C170" s="20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spans="1:20" ht="16.5" customHeight="1" x14ac:dyDescent="0.3">
      <c r="A171" s="20"/>
      <c r="B171" s="20"/>
      <c r="C171" s="20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spans="1:20" ht="16.5" customHeight="1" x14ac:dyDescent="0.3">
      <c r="A172" s="20"/>
      <c r="B172" s="20"/>
      <c r="C172" s="20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spans="1:20" ht="16.5" customHeight="1" x14ac:dyDescent="0.3">
      <c r="A173" s="20"/>
      <c r="B173" s="20"/>
      <c r="C173" s="20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20" ht="16.5" customHeight="1" x14ac:dyDescent="0.3">
      <c r="A174" s="20"/>
      <c r="B174" s="20"/>
      <c r="C174" s="20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spans="1:20" ht="16.5" customHeight="1" x14ac:dyDescent="0.3">
      <c r="A175" s="20"/>
      <c r="B175" s="20"/>
      <c r="C175" s="20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spans="1:20" ht="16.5" customHeight="1" x14ac:dyDescent="0.3">
      <c r="A176" s="20"/>
      <c r="B176" s="20"/>
      <c r="C176" s="20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spans="1:20" ht="16.5" customHeight="1" x14ac:dyDescent="0.3">
      <c r="A177" s="20"/>
      <c r="B177" s="20"/>
      <c r="C177" s="20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spans="1:20" ht="16.5" customHeight="1" x14ac:dyDescent="0.3">
      <c r="A178" s="20"/>
      <c r="B178" s="20"/>
      <c r="C178" s="20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6.5" customHeight="1" x14ac:dyDescent="0.3">
      <c r="A179" s="20"/>
      <c r="B179" s="20"/>
      <c r="C179" s="20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spans="1:20" ht="16.5" customHeight="1" x14ac:dyDescent="0.3">
      <c r="A180" s="20"/>
      <c r="B180" s="20"/>
      <c r="C180" s="20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</row>
    <row r="181" spans="1:20" ht="16.5" customHeight="1" x14ac:dyDescent="0.3">
      <c r="A181" s="20"/>
      <c r="B181" s="20"/>
      <c r="C181" s="20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spans="1:20" ht="16.5" customHeight="1" x14ac:dyDescent="0.3">
      <c r="A182" s="20"/>
      <c r="B182" s="20"/>
      <c r="C182" s="20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</row>
    <row r="183" spans="1:20" ht="16.5" customHeight="1" x14ac:dyDescent="0.3">
      <c r="A183" s="20"/>
      <c r="B183" s="20"/>
      <c r="C183" s="20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6.5" customHeight="1" x14ac:dyDescent="0.3">
      <c r="A184" s="20"/>
      <c r="B184" s="20"/>
      <c r="C184" s="20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ht="16.5" customHeight="1" x14ac:dyDescent="0.3">
      <c r="A185" s="20"/>
      <c r="B185" s="20"/>
      <c r="C185" s="20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spans="1:20" ht="16.5" customHeight="1" x14ac:dyDescent="0.3">
      <c r="A186" s="20"/>
      <c r="B186" s="20"/>
      <c r="C186" s="20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</row>
    <row r="187" spans="1:20" ht="16.5" customHeight="1" x14ac:dyDescent="0.3">
      <c r="A187" s="20"/>
      <c r="B187" s="20"/>
      <c r="C187" s="20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6.5" customHeight="1" x14ac:dyDescent="0.3">
      <c r="A188" s="20"/>
      <c r="B188" s="20"/>
      <c r="C188" s="20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spans="1:20" ht="16.5" customHeight="1" x14ac:dyDescent="0.3">
      <c r="A189" s="20"/>
      <c r="B189" s="20"/>
      <c r="C189" s="20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spans="1:20" ht="16.5" customHeight="1" x14ac:dyDescent="0.3">
      <c r="A190" s="20"/>
      <c r="B190" s="20"/>
      <c r="C190" s="20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</row>
    <row r="191" spans="1:20" ht="16.5" customHeight="1" x14ac:dyDescent="0.3">
      <c r="A191" s="20"/>
      <c r="B191" s="20"/>
      <c r="C191" s="20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spans="1:20" ht="16.5" customHeight="1" x14ac:dyDescent="0.3">
      <c r="A192" s="20"/>
      <c r="B192" s="20"/>
      <c r="C192" s="20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</row>
    <row r="193" spans="1:20" ht="16.5" customHeight="1" x14ac:dyDescent="0.3">
      <c r="A193" s="20"/>
      <c r="B193" s="20"/>
      <c r="C193" s="20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ht="16.5" customHeight="1" x14ac:dyDescent="0.3">
      <c r="A194" s="20"/>
      <c r="B194" s="20"/>
      <c r="C194" s="20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</row>
    <row r="195" spans="1:20" ht="16.5" customHeight="1" x14ac:dyDescent="0.3">
      <c r="A195" s="20"/>
      <c r="B195" s="20"/>
      <c r="C195" s="20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spans="1:20" ht="16.5" customHeight="1" x14ac:dyDescent="0.3">
      <c r="A196" s="20"/>
      <c r="B196" s="20"/>
      <c r="C196" s="20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</row>
    <row r="197" spans="1:20" ht="16.5" customHeight="1" x14ac:dyDescent="0.3">
      <c r="A197" s="20"/>
      <c r="B197" s="20"/>
      <c r="C197" s="20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spans="1:20" ht="16.5" customHeight="1" x14ac:dyDescent="0.3">
      <c r="A198" s="20"/>
      <c r="B198" s="20"/>
      <c r="C198" s="20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</row>
    <row r="199" spans="1:20" ht="16.5" customHeight="1" x14ac:dyDescent="0.3">
      <c r="A199" s="20"/>
      <c r="B199" s="20"/>
      <c r="C199" s="20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spans="1:20" ht="16.5" customHeight="1" x14ac:dyDescent="0.3">
      <c r="A200" s="20"/>
      <c r="B200" s="20"/>
      <c r="C200" s="20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</row>
    <row r="201" spans="1:20" ht="16.5" customHeight="1" x14ac:dyDescent="0.3">
      <c r="A201" s="20"/>
      <c r="B201" s="20"/>
      <c r="C201" s="20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spans="1:20" ht="16.5" customHeight="1" x14ac:dyDescent="0.3">
      <c r="A202" s="20"/>
      <c r="B202" s="20"/>
      <c r="C202" s="20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</row>
    <row r="203" spans="1:20" ht="16.5" customHeight="1" x14ac:dyDescent="0.3">
      <c r="A203" s="20"/>
      <c r="B203" s="20"/>
      <c r="C203" s="20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spans="1:20" ht="16.5" customHeight="1" x14ac:dyDescent="0.3">
      <c r="A204" s="20"/>
      <c r="B204" s="20"/>
      <c r="C204" s="20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</row>
    <row r="205" spans="1:20" ht="16.5" customHeight="1" x14ac:dyDescent="0.3">
      <c r="A205" s="20"/>
      <c r="B205" s="20"/>
      <c r="C205" s="20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spans="1:20" ht="16.5" customHeight="1" x14ac:dyDescent="0.3">
      <c r="A206" s="20"/>
      <c r="B206" s="20"/>
      <c r="C206" s="20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</row>
    <row r="207" spans="1:20" ht="16.5" customHeight="1" x14ac:dyDescent="0.3">
      <c r="A207" s="20"/>
      <c r="B207" s="20"/>
      <c r="C207" s="20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spans="1:20" ht="16.5" customHeight="1" x14ac:dyDescent="0.3">
      <c r="A208" s="20"/>
      <c r="B208" s="20"/>
      <c r="C208" s="20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</row>
    <row r="209" spans="1:20" ht="16.5" customHeight="1" x14ac:dyDescent="0.3">
      <c r="A209" s="20"/>
      <c r="B209" s="20"/>
      <c r="C209" s="20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spans="1:20" ht="16.5" customHeight="1" x14ac:dyDescent="0.3">
      <c r="A210" s="20"/>
      <c r="B210" s="20"/>
      <c r="C210" s="20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spans="1:20" ht="16.5" customHeight="1" x14ac:dyDescent="0.3">
      <c r="A211" s="20"/>
      <c r="B211" s="20"/>
      <c r="C211" s="20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spans="1:20" ht="16.5" customHeight="1" x14ac:dyDescent="0.3">
      <c r="A212" s="20"/>
      <c r="B212" s="20"/>
      <c r="C212" s="20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</row>
    <row r="213" spans="1:20" ht="16.5" customHeight="1" x14ac:dyDescent="0.3">
      <c r="A213" s="20"/>
      <c r="B213" s="20"/>
      <c r="C213" s="20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spans="1:20" ht="16.5" customHeight="1" x14ac:dyDescent="0.3">
      <c r="A214" s="20"/>
      <c r="B214" s="20"/>
      <c r="C214" s="20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6.5" customHeight="1" x14ac:dyDescent="0.3">
      <c r="A215" s="20"/>
      <c r="B215" s="20"/>
      <c r="C215" s="20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spans="1:20" ht="16.5" customHeight="1" x14ac:dyDescent="0.3">
      <c r="A216" s="20"/>
      <c r="B216" s="20"/>
      <c r="C216" s="20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</row>
    <row r="217" spans="1:20" ht="16.5" customHeight="1" x14ac:dyDescent="0.3">
      <c r="A217" s="20"/>
      <c r="B217" s="20"/>
      <c r="C217" s="20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spans="1:20" ht="16.5" customHeight="1" x14ac:dyDescent="0.3">
      <c r="A218" s="20"/>
      <c r="B218" s="20"/>
      <c r="C218" s="20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6.5" customHeight="1" x14ac:dyDescent="0.3">
      <c r="A219" s="20"/>
      <c r="B219" s="20"/>
      <c r="C219" s="20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spans="1:20" ht="16.5" customHeight="1" x14ac:dyDescent="0.3">
      <c r="A220" s="20"/>
      <c r="B220" s="20"/>
      <c r="C220" s="20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</row>
    <row r="221" spans="1:20" ht="16.5" customHeight="1" x14ac:dyDescent="0.3">
      <c r="A221" s="20"/>
      <c r="B221" s="20"/>
      <c r="C221" s="20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spans="1:20" ht="16.5" customHeight="1" x14ac:dyDescent="0.3">
      <c r="A222" s="20"/>
      <c r="B222" s="20"/>
      <c r="C222" s="20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spans="1:20" ht="16.5" customHeight="1" x14ac:dyDescent="0.3">
      <c r="A223" s="20"/>
      <c r="B223" s="20"/>
      <c r="C223" s="20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spans="1:20" ht="16.5" customHeight="1" x14ac:dyDescent="0.3">
      <c r="A224" s="20"/>
      <c r="B224" s="20"/>
      <c r="C224" s="20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</row>
    <row r="225" spans="1:20" ht="16.5" customHeight="1" x14ac:dyDescent="0.3">
      <c r="A225" s="20"/>
      <c r="B225" s="20"/>
      <c r="C225" s="20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spans="1:20" ht="16.5" customHeight="1" x14ac:dyDescent="0.3">
      <c r="A226" s="20"/>
      <c r="B226" s="20"/>
      <c r="C226" s="20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</row>
    <row r="227" spans="1:20" ht="16.5" customHeight="1" x14ac:dyDescent="0.3">
      <c r="A227" s="20"/>
      <c r="B227" s="20"/>
      <c r="C227" s="20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spans="1:20" ht="16.5" customHeight="1" x14ac:dyDescent="0.3">
      <c r="A228" s="20"/>
      <c r="B228" s="20"/>
      <c r="C228" s="20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</row>
    <row r="229" spans="1:20" ht="16.5" customHeight="1" x14ac:dyDescent="0.3">
      <c r="A229" s="20"/>
      <c r="B229" s="20"/>
      <c r="C229" s="20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spans="1:20" ht="16.5" customHeight="1" x14ac:dyDescent="0.3">
      <c r="A230" s="20"/>
      <c r="B230" s="20"/>
      <c r="C230" s="20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</row>
    <row r="231" spans="1:20" ht="16.5" customHeight="1" x14ac:dyDescent="0.3">
      <c r="A231" s="20"/>
      <c r="B231" s="20"/>
      <c r="C231" s="20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spans="1:20" ht="16.5" customHeight="1" x14ac:dyDescent="0.3">
      <c r="A232" s="20"/>
      <c r="B232" s="20"/>
      <c r="C232" s="20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</row>
    <row r="233" spans="1:20" ht="16.5" customHeight="1" x14ac:dyDescent="0.3">
      <c r="A233" s="20"/>
      <c r="B233" s="20"/>
      <c r="C233" s="20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spans="1:20" ht="16.5" customHeight="1" x14ac:dyDescent="0.3">
      <c r="A234" s="20"/>
      <c r="B234" s="20"/>
      <c r="C234" s="20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</row>
    <row r="235" spans="1:20" ht="16.5" customHeight="1" x14ac:dyDescent="0.3">
      <c r="A235" s="20"/>
      <c r="B235" s="20"/>
      <c r="C235" s="20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spans="1:20" ht="16.5" customHeight="1" x14ac:dyDescent="0.3">
      <c r="A236" s="20"/>
      <c r="B236" s="20"/>
      <c r="C236" s="20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spans="1:20" ht="16.5" customHeight="1" x14ac:dyDescent="0.3">
      <c r="A237" s="20"/>
      <c r="B237" s="20"/>
      <c r="C237" s="20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spans="1:20" ht="16.5" customHeight="1" x14ac:dyDescent="0.3">
      <c r="A238" s="20"/>
      <c r="B238" s="20"/>
      <c r="C238" s="20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</row>
    <row r="239" spans="1:20" ht="16.5" customHeight="1" x14ac:dyDescent="0.3">
      <c r="A239" s="20"/>
      <c r="B239" s="20"/>
      <c r="C239" s="20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spans="1:20" ht="16.5" customHeight="1" x14ac:dyDescent="0.3">
      <c r="A240" s="20"/>
      <c r="B240" s="20"/>
      <c r="C240" s="20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</row>
    <row r="241" spans="1:20" ht="16.5" customHeight="1" x14ac:dyDescent="0.3">
      <c r="A241" s="20"/>
      <c r="B241" s="20"/>
      <c r="C241" s="20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spans="1:20" ht="16.5" customHeight="1" x14ac:dyDescent="0.3">
      <c r="A242" s="20"/>
      <c r="B242" s="20"/>
      <c r="C242" s="20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</row>
    <row r="243" spans="1:20" ht="16.5" customHeight="1" x14ac:dyDescent="0.3">
      <c r="A243" s="20"/>
      <c r="B243" s="20"/>
      <c r="C243" s="20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spans="1:20" ht="16.5" customHeight="1" x14ac:dyDescent="0.3">
      <c r="A244" s="20"/>
      <c r="B244" s="20"/>
      <c r="C244" s="20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</row>
    <row r="245" spans="1:20" ht="16.5" customHeight="1" x14ac:dyDescent="0.3">
      <c r="A245" s="20"/>
      <c r="B245" s="20"/>
      <c r="C245" s="20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6.5" customHeight="1" x14ac:dyDescent="0.3">
      <c r="A246" s="20"/>
      <c r="B246" s="20"/>
      <c r="C246" s="20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</row>
    <row r="247" spans="1:20" ht="16.5" customHeight="1" x14ac:dyDescent="0.3">
      <c r="A247" s="20"/>
      <c r="B247" s="20"/>
      <c r="C247" s="20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spans="1:20" ht="16.5" customHeight="1" x14ac:dyDescent="0.3">
      <c r="A248" s="20"/>
      <c r="B248" s="20"/>
      <c r="C248" s="20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</row>
    <row r="249" spans="1:20" ht="16.5" customHeight="1" x14ac:dyDescent="0.3">
      <c r="A249" s="20"/>
      <c r="B249" s="20"/>
      <c r="C249" s="20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6.5" customHeight="1" x14ac:dyDescent="0.3">
      <c r="A250" s="20"/>
      <c r="B250" s="20"/>
      <c r="C250" s="20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</row>
    <row r="251" spans="1:20" ht="16.5" customHeight="1" x14ac:dyDescent="0.3">
      <c r="A251" s="20"/>
      <c r="B251" s="20"/>
      <c r="C251" s="20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spans="1:20" ht="16.5" customHeight="1" x14ac:dyDescent="0.3">
      <c r="A252" s="20"/>
      <c r="B252" s="20"/>
      <c r="C252" s="20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</row>
    <row r="253" spans="1:20" ht="16.5" customHeight="1" x14ac:dyDescent="0.3">
      <c r="A253" s="20"/>
      <c r="B253" s="20"/>
      <c r="C253" s="20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spans="1:20" ht="16.5" customHeight="1" x14ac:dyDescent="0.3">
      <c r="A254" s="20"/>
      <c r="B254" s="20"/>
      <c r="C254" s="20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</row>
    <row r="255" spans="1:20" ht="16.5" customHeight="1" x14ac:dyDescent="0.3">
      <c r="A255" s="20"/>
      <c r="B255" s="20"/>
      <c r="C255" s="20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spans="1:20" ht="16.5" customHeight="1" x14ac:dyDescent="0.3">
      <c r="A256" s="20"/>
      <c r="B256" s="20"/>
      <c r="C256" s="20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</row>
    <row r="257" spans="1:20" ht="16.5" customHeight="1" x14ac:dyDescent="0.3">
      <c r="A257" s="20"/>
      <c r="B257" s="20"/>
      <c r="C257" s="20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spans="1:20" ht="16.5" customHeight="1" x14ac:dyDescent="0.3">
      <c r="A258" s="20"/>
      <c r="B258" s="20"/>
      <c r="C258" s="20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spans="1:20" ht="16.5" customHeight="1" x14ac:dyDescent="0.3">
      <c r="A259" s="20"/>
      <c r="B259" s="20"/>
      <c r="C259" s="20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spans="1:20" ht="16.5" customHeight="1" x14ac:dyDescent="0.3">
      <c r="A260" s="20"/>
      <c r="B260" s="20"/>
      <c r="C260" s="20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spans="1:20" ht="16.5" customHeight="1" x14ac:dyDescent="0.3">
      <c r="A261" s="20"/>
      <c r="B261" s="20"/>
      <c r="C261" s="20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spans="1:20" ht="16.5" customHeight="1" x14ac:dyDescent="0.3">
      <c r="A262" s="20"/>
      <c r="B262" s="20"/>
      <c r="C262" s="20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spans="1:20" ht="16.5" customHeight="1" x14ac:dyDescent="0.3">
      <c r="A263" s="20"/>
      <c r="B263" s="20"/>
      <c r="C263" s="20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spans="1:20" ht="16.5" customHeight="1" x14ac:dyDescent="0.3">
      <c r="A264" s="20"/>
      <c r="B264" s="20"/>
      <c r="C264" s="20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spans="1:20" ht="16.5" customHeight="1" x14ac:dyDescent="0.3">
      <c r="A265" s="20"/>
      <c r="B265" s="20"/>
      <c r="C265" s="20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spans="1:20" ht="16.5" customHeight="1" x14ac:dyDescent="0.3">
      <c r="A266" s="20"/>
      <c r="B266" s="20"/>
      <c r="C266" s="20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  <row r="267" spans="1:20" ht="16.5" customHeight="1" x14ac:dyDescent="0.3">
      <c r="A267" s="20"/>
      <c r="B267" s="20"/>
      <c r="C267" s="20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spans="1:20" ht="16.5" customHeight="1" x14ac:dyDescent="0.3">
      <c r="A268" s="20"/>
      <c r="B268" s="20"/>
      <c r="C268" s="20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</row>
    <row r="269" spans="1:20" ht="16.5" customHeight="1" x14ac:dyDescent="0.3">
      <c r="A269" s="20"/>
      <c r="B269" s="20"/>
      <c r="C269" s="20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spans="1:20" ht="16.5" customHeight="1" x14ac:dyDescent="0.3">
      <c r="A270" s="20"/>
      <c r="B270" s="20"/>
      <c r="C270" s="20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</row>
    <row r="271" spans="1:20" ht="16.5" customHeight="1" x14ac:dyDescent="0.3">
      <c r="A271" s="20"/>
      <c r="B271" s="20"/>
      <c r="C271" s="20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spans="1:20" ht="16.5" customHeight="1" x14ac:dyDescent="0.3">
      <c r="A272" s="20"/>
      <c r="B272" s="20"/>
      <c r="C272" s="20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</row>
    <row r="273" spans="1:20" ht="16.5" customHeight="1" x14ac:dyDescent="0.3">
      <c r="A273" s="20"/>
      <c r="B273" s="20"/>
      <c r="C273" s="20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spans="1:20" ht="16.5" customHeight="1" x14ac:dyDescent="0.3">
      <c r="A274" s="20"/>
      <c r="B274" s="20"/>
      <c r="C274" s="20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</row>
    <row r="275" spans="1:20" ht="16.5" customHeight="1" x14ac:dyDescent="0.3">
      <c r="A275" s="20"/>
      <c r="B275" s="20"/>
      <c r="C275" s="20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spans="1:20" ht="16.5" customHeight="1" x14ac:dyDescent="0.3">
      <c r="A276" s="20"/>
      <c r="B276" s="20"/>
      <c r="C276" s="20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6.5" customHeight="1" x14ac:dyDescent="0.3">
      <c r="A277" s="20"/>
      <c r="B277" s="20"/>
      <c r="C277" s="20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ht="16.5" customHeight="1" x14ac:dyDescent="0.3">
      <c r="A278" s="20"/>
      <c r="B278" s="20"/>
      <c r="C278" s="20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</row>
    <row r="279" spans="1:20" ht="16.5" customHeight="1" x14ac:dyDescent="0.3">
      <c r="A279" s="20"/>
      <c r="B279" s="20"/>
      <c r="C279" s="20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spans="1:20" ht="16.5" customHeight="1" x14ac:dyDescent="0.3">
      <c r="A280" s="20"/>
      <c r="B280" s="20"/>
      <c r="C280" s="20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6.5" customHeight="1" x14ac:dyDescent="0.3">
      <c r="A281" s="20"/>
      <c r="B281" s="20"/>
      <c r="C281" s="20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spans="1:20" ht="16.5" customHeight="1" x14ac:dyDescent="0.3">
      <c r="A282" s="20"/>
      <c r="B282" s="20"/>
      <c r="C282" s="20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</row>
    <row r="283" spans="1:20" ht="16.5" customHeight="1" x14ac:dyDescent="0.3">
      <c r="A283" s="20"/>
      <c r="B283" s="20"/>
      <c r="C283" s="20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spans="1:20" ht="16.5" customHeight="1" x14ac:dyDescent="0.3">
      <c r="A284" s="20"/>
      <c r="B284" s="20"/>
      <c r="C284" s="20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</row>
    <row r="285" spans="1:20" ht="16.5" customHeight="1" x14ac:dyDescent="0.3">
      <c r="A285" s="20"/>
      <c r="B285" s="20"/>
      <c r="C285" s="20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spans="1:20" ht="16.5" customHeight="1" x14ac:dyDescent="0.3">
      <c r="A286" s="20"/>
      <c r="B286" s="20"/>
      <c r="C286" s="20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</row>
    <row r="287" spans="1:20" ht="16.5" customHeight="1" x14ac:dyDescent="0.3">
      <c r="A287" s="20"/>
      <c r="B287" s="20"/>
      <c r="C287" s="20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spans="1:20" ht="16.5" customHeight="1" x14ac:dyDescent="0.3">
      <c r="A288" s="20"/>
      <c r="B288" s="20"/>
      <c r="C288" s="20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</row>
    <row r="289" spans="1:20" ht="16.5" customHeight="1" x14ac:dyDescent="0.3">
      <c r="A289" s="20"/>
      <c r="B289" s="20"/>
      <c r="C289" s="20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spans="1:20" ht="16.5" customHeight="1" x14ac:dyDescent="0.3">
      <c r="A290" s="20"/>
      <c r="B290" s="20"/>
      <c r="C290" s="20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spans="1:20" ht="16.5" customHeight="1" x14ac:dyDescent="0.3">
      <c r="A291" s="20"/>
      <c r="B291" s="20"/>
      <c r="C291" s="20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spans="1:20" ht="16.5" customHeight="1" x14ac:dyDescent="0.3">
      <c r="A292" s="20"/>
      <c r="B292" s="20"/>
      <c r="C292" s="20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</row>
    <row r="293" spans="1:20" ht="16.5" customHeight="1" x14ac:dyDescent="0.3">
      <c r="A293" s="20"/>
      <c r="B293" s="20"/>
      <c r="C293" s="20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spans="1:20" ht="16.5" customHeight="1" x14ac:dyDescent="0.3">
      <c r="A294" s="20"/>
      <c r="B294" s="20"/>
      <c r="C294" s="20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</row>
    <row r="295" spans="1:20" ht="16.5" customHeight="1" x14ac:dyDescent="0.3">
      <c r="A295" s="20"/>
      <c r="B295" s="20"/>
      <c r="C295" s="20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spans="1:20" ht="16.5" customHeight="1" x14ac:dyDescent="0.3">
      <c r="A296" s="20"/>
      <c r="B296" s="20"/>
      <c r="C296" s="20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</row>
    <row r="297" spans="1:20" ht="16.5" customHeight="1" x14ac:dyDescent="0.3">
      <c r="A297" s="20"/>
      <c r="B297" s="20"/>
      <c r="C297" s="20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spans="1:20" ht="16.5" customHeight="1" x14ac:dyDescent="0.3">
      <c r="A298" s="20"/>
      <c r="B298" s="20"/>
      <c r="C298" s="20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</row>
    <row r="299" spans="1:20" ht="16.5" customHeight="1" x14ac:dyDescent="0.3">
      <c r="A299" s="20"/>
      <c r="B299" s="20"/>
      <c r="C299" s="20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spans="1:20" ht="16.5" customHeight="1" x14ac:dyDescent="0.3">
      <c r="A300" s="20"/>
      <c r="B300" s="20"/>
      <c r="C300" s="20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</row>
    <row r="301" spans="1:20" ht="16.5" customHeight="1" x14ac:dyDescent="0.3">
      <c r="A301" s="20"/>
      <c r="B301" s="20"/>
      <c r="C301" s="20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spans="1:20" ht="16.5" customHeight="1" x14ac:dyDescent="0.3">
      <c r="A302" s="20"/>
      <c r="B302" s="20"/>
      <c r="C302" s="20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</row>
    <row r="303" spans="1:20" ht="16.5" customHeight="1" x14ac:dyDescent="0.3">
      <c r="A303" s="20"/>
      <c r="B303" s="20"/>
      <c r="C303" s="20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spans="1:20" ht="16.5" customHeight="1" x14ac:dyDescent="0.3">
      <c r="A304" s="20"/>
      <c r="B304" s="20"/>
      <c r="C304" s="20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</row>
    <row r="305" spans="1:20" ht="16.5" customHeight="1" x14ac:dyDescent="0.3">
      <c r="A305" s="20"/>
      <c r="B305" s="20"/>
      <c r="C305" s="20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spans="1:20" ht="16.5" customHeight="1" x14ac:dyDescent="0.3">
      <c r="A306" s="20"/>
      <c r="B306" s="20"/>
      <c r="C306" s="20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6.5" customHeight="1" x14ac:dyDescent="0.3">
      <c r="A307" s="20"/>
      <c r="B307" s="20"/>
      <c r="C307" s="20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spans="1:20" ht="16.5" customHeight="1" x14ac:dyDescent="0.3">
      <c r="A308" s="20"/>
      <c r="B308" s="20"/>
      <c r="C308" s="20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ht="16.5" customHeight="1" x14ac:dyDescent="0.3">
      <c r="A309" s="20"/>
      <c r="B309" s="20"/>
      <c r="C309" s="20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spans="1:20" ht="16.5" customHeight="1" x14ac:dyDescent="0.3">
      <c r="A310" s="20"/>
      <c r="B310" s="20"/>
      <c r="C310" s="20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</row>
    <row r="311" spans="1:20" ht="16.5" customHeight="1" x14ac:dyDescent="0.3">
      <c r="A311" s="20"/>
      <c r="B311" s="20"/>
      <c r="C311" s="20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spans="1:20" ht="16.5" customHeight="1" x14ac:dyDescent="0.3">
      <c r="A312" s="20"/>
      <c r="B312" s="20"/>
      <c r="C312" s="20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</row>
    <row r="313" spans="1:20" ht="16.5" customHeight="1" x14ac:dyDescent="0.3">
      <c r="A313" s="20"/>
      <c r="B313" s="20"/>
      <c r="C313" s="20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spans="1:20" ht="16.5" customHeight="1" x14ac:dyDescent="0.3">
      <c r="A314" s="20"/>
      <c r="B314" s="20"/>
      <c r="C314" s="20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</row>
    <row r="315" spans="1:20" ht="16.5" customHeight="1" x14ac:dyDescent="0.3">
      <c r="A315" s="20"/>
      <c r="B315" s="20"/>
      <c r="C315" s="20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spans="1:20" ht="16.5" customHeight="1" x14ac:dyDescent="0.3">
      <c r="A316" s="20"/>
      <c r="B316" s="20"/>
      <c r="C316" s="20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</row>
    <row r="317" spans="1:20" ht="16.5" customHeight="1" x14ac:dyDescent="0.3">
      <c r="A317" s="20"/>
      <c r="B317" s="20"/>
      <c r="C317" s="20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spans="1:20" ht="16.5" customHeight="1" x14ac:dyDescent="0.3">
      <c r="A318" s="20"/>
      <c r="B318" s="20"/>
      <c r="C318" s="20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</row>
    <row r="319" spans="1:20" ht="16.5" customHeight="1" x14ac:dyDescent="0.3">
      <c r="A319" s="20"/>
      <c r="B319" s="20"/>
      <c r="C319" s="20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spans="1:20" ht="16.5" customHeight="1" x14ac:dyDescent="0.3">
      <c r="A320" s="20"/>
      <c r="B320" s="20"/>
      <c r="C320" s="20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</row>
    <row r="321" spans="1:20" ht="16.5" customHeight="1" x14ac:dyDescent="0.3">
      <c r="A321" s="20"/>
      <c r="B321" s="20"/>
      <c r="C321" s="20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spans="1:20" ht="16.5" customHeight="1" x14ac:dyDescent="0.3">
      <c r="A322" s="20"/>
      <c r="B322" s="20"/>
      <c r="C322" s="20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</row>
    <row r="323" spans="1:20" ht="16.5" customHeight="1" x14ac:dyDescent="0.3">
      <c r="A323" s="20"/>
      <c r="B323" s="20"/>
      <c r="C323" s="20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spans="1:20" ht="16.5" customHeight="1" x14ac:dyDescent="0.3">
      <c r="A324" s="20"/>
      <c r="B324" s="20"/>
      <c r="C324" s="20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</row>
    <row r="325" spans="1:20" ht="16.5" customHeight="1" x14ac:dyDescent="0.3">
      <c r="A325" s="20"/>
      <c r="B325" s="20"/>
      <c r="C325" s="20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spans="1:20" ht="16.5" customHeight="1" x14ac:dyDescent="0.3">
      <c r="A326" s="20"/>
      <c r="B326" s="20"/>
      <c r="C326" s="20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</row>
    <row r="327" spans="1:20" ht="16.5" customHeight="1" x14ac:dyDescent="0.3">
      <c r="A327" s="20"/>
      <c r="B327" s="20"/>
      <c r="C327" s="20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spans="1:20" ht="16.5" customHeight="1" x14ac:dyDescent="0.3">
      <c r="A328" s="20"/>
      <c r="B328" s="20"/>
      <c r="C328" s="20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</row>
    <row r="329" spans="1:20" ht="16.5" customHeight="1" x14ac:dyDescent="0.3">
      <c r="A329" s="20"/>
      <c r="B329" s="20"/>
      <c r="C329" s="20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spans="1:20" ht="16.5" customHeight="1" x14ac:dyDescent="0.3">
      <c r="A330" s="20"/>
      <c r="B330" s="20"/>
      <c r="C330" s="20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</row>
    <row r="331" spans="1:20" ht="16.5" customHeight="1" x14ac:dyDescent="0.3">
      <c r="A331" s="20"/>
      <c r="B331" s="20"/>
      <c r="C331" s="20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spans="1:20" ht="16.5" customHeight="1" x14ac:dyDescent="0.3">
      <c r="A332" s="20"/>
      <c r="B332" s="20"/>
      <c r="C332" s="20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</row>
    <row r="333" spans="1:20" ht="16.5" customHeight="1" x14ac:dyDescent="0.3">
      <c r="A333" s="20"/>
      <c r="B333" s="20"/>
      <c r="C333" s="20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spans="1:20" ht="16.5" customHeight="1" x14ac:dyDescent="0.3">
      <c r="A334" s="20"/>
      <c r="B334" s="20"/>
      <c r="C334" s="20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</row>
    <row r="335" spans="1:20" ht="16.5" customHeight="1" x14ac:dyDescent="0.3">
      <c r="A335" s="20"/>
      <c r="B335" s="20"/>
      <c r="C335" s="20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spans="1:20" ht="16.5" customHeight="1" x14ac:dyDescent="0.3">
      <c r="A336" s="20"/>
      <c r="B336" s="20"/>
      <c r="C336" s="20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</row>
    <row r="337" spans="1:20" ht="16.5" customHeight="1" x14ac:dyDescent="0.3">
      <c r="A337" s="20"/>
      <c r="B337" s="20"/>
      <c r="C337" s="20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spans="1:20" ht="16.5" customHeight="1" x14ac:dyDescent="0.3">
      <c r="A338" s="20"/>
      <c r="B338" s="20"/>
      <c r="C338" s="20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</row>
    <row r="339" spans="1:20" ht="16.5" customHeight="1" x14ac:dyDescent="0.3">
      <c r="A339" s="20"/>
      <c r="B339" s="20"/>
      <c r="C339" s="20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spans="1:20" ht="16.5" customHeight="1" x14ac:dyDescent="0.3">
      <c r="A340" s="20"/>
      <c r="B340" s="20"/>
      <c r="C340" s="20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spans="1:20" ht="16.5" customHeight="1" x14ac:dyDescent="0.3">
      <c r="A341" s="20"/>
      <c r="B341" s="20"/>
      <c r="C341" s="20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spans="1:20" ht="16.5" customHeight="1" x14ac:dyDescent="0.3">
      <c r="A342" s="20"/>
      <c r="B342" s="20"/>
      <c r="C342" s="20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3" spans="1:20" ht="16.5" customHeight="1" x14ac:dyDescent="0.3">
      <c r="A343" s="20"/>
      <c r="B343" s="20"/>
      <c r="C343" s="20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spans="1:20" ht="16.5" customHeight="1" x14ac:dyDescent="0.3">
      <c r="A344" s="20"/>
      <c r="B344" s="20"/>
      <c r="C344" s="20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</row>
    <row r="345" spans="1:20" ht="16.5" customHeight="1" x14ac:dyDescent="0.3">
      <c r="A345" s="20"/>
      <c r="B345" s="20"/>
      <c r="C345" s="20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spans="1:20" ht="16.5" customHeight="1" x14ac:dyDescent="0.3">
      <c r="A346" s="20"/>
      <c r="B346" s="20"/>
      <c r="C346" s="20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</row>
    <row r="347" spans="1:20" ht="16.5" customHeight="1" x14ac:dyDescent="0.3">
      <c r="A347" s="20"/>
      <c r="B347" s="20"/>
      <c r="C347" s="20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spans="1:20" ht="16.5" customHeight="1" x14ac:dyDescent="0.3">
      <c r="A348" s="20"/>
      <c r="B348" s="20"/>
      <c r="C348" s="20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</row>
    <row r="349" spans="1:20" ht="16.5" customHeight="1" x14ac:dyDescent="0.3">
      <c r="A349" s="20"/>
      <c r="B349" s="20"/>
      <c r="C349" s="20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spans="1:20" ht="16.5" customHeight="1" x14ac:dyDescent="0.3">
      <c r="A350" s="20"/>
      <c r="B350" s="20"/>
      <c r="C350" s="20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</row>
    <row r="351" spans="1:20" ht="16.5" customHeight="1" x14ac:dyDescent="0.3">
      <c r="A351" s="20"/>
      <c r="B351" s="20"/>
      <c r="C351" s="20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spans="1:20" ht="16.5" customHeight="1" x14ac:dyDescent="0.3">
      <c r="A352" s="20"/>
      <c r="B352" s="20"/>
      <c r="C352" s="20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</row>
    <row r="353" spans="1:20" ht="16.5" customHeight="1" x14ac:dyDescent="0.3">
      <c r="A353" s="20"/>
      <c r="B353" s="20"/>
      <c r="C353" s="20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spans="1:20" ht="16.5" customHeight="1" x14ac:dyDescent="0.3">
      <c r="A354" s="20"/>
      <c r="B354" s="20"/>
      <c r="C354" s="20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</row>
    <row r="355" spans="1:20" ht="16.5" customHeight="1" x14ac:dyDescent="0.3">
      <c r="A355" s="20"/>
      <c r="B355" s="20"/>
      <c r="C355" s="20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spans="1:20" ht="16.5" customHeight="1" x14ac:dyDescent="0.3">
      <c r="A356" s="20"/>
      <c r="B356" s="20"/>
      <c r="C356" s="20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  <row r="357" spans="1:20" ht="16.5" customHeight="1" x14ac:dyDescent="0.3">
      <c r="A357" s="20"/>
      <c r="B357" s="20"/>
      <c r="C357" s="20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spans="1:20" ht="16.5" customHeight="1" x14ac:dyDescent="0.3">
      <c r="A358" s="20"/>
      <c r="B358" s="20"/>
      <c r="C358" s="20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</row>
    <row r="359" spans="1:20" ht="16.5" customHeight="1" x14ac:dyDescent="0.3">
      <c r="A359" s="20"/>
      <c r="B359" s="20"/>
      <c r="C359" s="20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spans="1:20" ht="16.5" customHeight="1" x14ac:dyDescent="0.3">
      <c r="A360" s="20"/>
      <c r="B360" s="20"/>
      <c r="C360" s="20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</row>
    <row r="361" spans="1:20" ht="16.5" customHeight="1" x14ac:dyDescent="0.3">
      <c r="A361" s="20"/>
      <c r="B361" s="20"/>
      <c r="C361" s="20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spans="1:20" ht="16.5" customHeight="1" x14ac:dyDescent="0.3">
      <c r="A362" s="20"/>
      <c r="B362" s="20"/>
      <c r="C362" s="20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</row>
    <row r="363" spans="1:20" ht="16.5" customHeight="1" x14ac:dyDescent="0.3">
      <c r="A363" s="20"/>
      <c r="B363" s="20"/>
      <c r="C363" s="20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spans="1:20" ht="16.5" customHeight="1" x14ac:dyDescent="0.3">
      <c r="A364" s="20"/>
      <c r="B364" s="20"/>
      <c r="C364" s="20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</row>
    <row r="365" spans="1:20" ht="16.5" customHeight="1" x14ac:dyDescent="0.3">
      <c r="A365" s="20"/>
      <c r="B365" s="20"/>
      <c r="C365" s="20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spans="1:20" ht="16.5" customHeight="1" x14ac:dyDescent="0.3">
      <c r="A366" s="20"/>
      <c r="B366" s="20"/>
      <c r="C366" s="20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</row>
    <row r="367" spans="1:20" ht="16.5" customHeight="1" x14ac:dyDescent="0.3">
      <c r="A367" s="20"/>
      <c r="B367" s="20"/>
      <c r="C367" s="20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spans="1:20" ht="16.5" customHeight="1" x14ac:dyDescent="0.3">
      <c r="A368" s="20"/>
      <c r="B368" s="20"/>
      <c r="C368" s="20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</row>
    <row r="369" spans="1:20" ht="16.5" customHeight="1" x14ac:dyDescent="0.3">
      <c r="A369" s="20"/>
      <c r="B369" s="20"/>
      <c r="C369" s="20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spans="1:20" ht="16.5" customHeight="1" x14ac:dyDescent="0.3">
      <c r="A370" s="20"/>
      <c r="B370" s="20"/>
      <c r="C370" s="20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</row>
    <row r="371" spans="1:20" ht="16.5" customHeight="1" x14ac:dyDescent="0.3">
      <c r="A371" s="20"/>
      <c r="B371" s="20"/>
      <c r="C371" s="20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spans="1:20" ht="16.5" customHeight="1" x14ac:dyDescent="0.3">
      <c r="A372" s="20"/>
      <c r="B372" s="20"/>
      <c r="C372" s="20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</row>
    <row r="373" spans="1:20" ht="16.5" customHeight="1" x14ac:dyDescent="0.3">
      <c r="A373" s="20"/>
      <c r="B373" s="20"/>
      <c r="C373" s="20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spans="1:20" ht="16.5" customHeight="1" x14ac:dyDescent="0.3">
      <c r="A374" s="20"/>
      <c r="B374" s="20"/>
      <c r="C374" s="20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</row>
    <row r="375" spans="1:20" ht="16.5" customHeight="1" x14ac:dyDescent="0.3">
      <c r="A375" s="20"/>
      <c r="B375" s="20"/>
      <c r="C375" s="20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spans="1:20" ht="16.5" customHeight="1" x14ac:dyDescent="0.3">
      <c r="A376" s="20"/>
      <c r="B376" s="20"/>
      <c r="C376" s="20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</row>
    <row r="377" spans="1:20" ht="16.5" customHeight="1" x14ac:dyDescent="0.3">
      <c r="A377" s="20"/>
      <c r="B377" s="20"/>
      <c r="C377" s="20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spans="1:20" ht="16.5" customHeight="1" x14ac:dyDescent="0.3">
      <c r="A378" s="20"/>
      <c r="B378" s="20"/>
      <c r="C378" s="20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</row>
    <row r="379" spans="1:20" ht="16.5" customHeight="1" x14ac:dyDescent="0.3">
      <c r="A379" s="20"/>
      <c r="B379" s="20"/>
      <c r="C379" s="20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spans="1:20" ht="16.5" customHeight="1" x14ac:dyDescent="0.3">
      <c r="A380" s="20"/>
      <c r="B380" s="20"/>
      <c r="C380" s="20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0" ht="16.5" customHeight="1" x14ac:dyDescent="0.3">
      <c r="A381" s="20"/>
      <c r="B381" s="20"/>
      <c r="C381" s="20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0" ht="16.5" customHeight="1" x14ac:dyDescent="0.3">
      <c r="A382" s="20"/>
      <c r="B382" s="20"/>
      <c r="C382" s="20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</row>
    <row r="383" spans="1:20" ht="16.5" customHeight="1" x14ac:dyDescent="0.3">
      <c r="A383" s="20"/>
      <c r="B383" s="20"/>
      <c r="C383" s="20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spans="1:20" ht="16.5" customHeight="1" x14ac:dyDescent="0.3">
      <c r="A384" s="20"/>
      <c r="B384" s="20"/>
      <c r="C384" s="20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</row>
    <row r="385" spans="1:20" ht="16.5" customHeight="1" x14ac:dyDescent="0.3">
      <c r="A385" s="20"/>
      <c r="B385" s="20"/>
      <c r="C385" s="20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spans="1:20" ht="16.5" customHeight="1" x14ac:dyDescent="0.3">
      <c r="A386" s="20"/>
      <c r="B386" s="20"/>
      <c r="C386" s="20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</row>
    <row r="387" spans="1:20" ht="16.5" customHeight="1" x14ac:dyDescent="0.3">
      <c r="A387" s="20"/>
      <c r="B387" s="20"/>
      <c r="C387" s="20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spans="1:20" ht="16.5" customHeight="1" x14ac:dyDescent="0.3">
      <c r="A388" s="20"/>
      <c r="B388" s="20"/>
      <c r="C388" s="20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</row>
    <row r="389" spans="1:20" ht="16.5" customHeight="1" x14ac:dyDescent="0.3">
      <c r="A389" s="20"/>
      <c r="B389" s="20"/>
      <c r="C389" s="20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spans="1:20" ht="16.5" customHeight="1" x14ac:dyDescent="0.3">
      <c r="A390" s="20"/>
      <c r="B390" s="20"/>
      <c r="C390" s="20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</row>
    <row r="391" spans="1:20" ht="16.5" customHeight="1" x14ac:dyDescent="0.3">
      <c r="A391" s="20"/>
      <c r="B391" s="20"/>
      <c r="C391" s="20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spans="1:20" ht="16.5" customHeight="1" x14ac:dyDescent="0.3">
      <c r="A392" s="20"/>
      <c r="B392" s="20"/>
      <c r="C392" s="20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</row>
    <row r="393" spans="1:20" ht="16.5" customHeight="1" x14ac:dyDescent="0.3">
      <c r="A393" s="20"/>
      <c r="B393" s="20"/>
      <c r="C393" s="20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spans="1:20" ht="16.5" customHeight="1" x14ac:dyDescent="0.3">
      <c r="A394" s="20"/>
      <c r="B394" s="20"/>
      <c r="C394" s="20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</row>
    <row r="395" spans="1:20" ht="16.5" customHeight="1" x14ac:dyDescent="0.3">
      <c r="A395" s="20"/>
      <c r="B395" s="20"/>
      <c r="C395" s="20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spans="1:20" ht="16.5" customHeight="1" x14ac:dyDescent="0.3">
      <c r="A396" s="20"/>
      <c r="B396" s="20"/>
      <c r="C396" s="20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spans="1:20" ht="16.5" customHeight="1" x14ac:dyDescent="0.3">
      <c r="A397" s="20"/>
      <c r="B397" s="20"/>
      <c r="C397" s="20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spans="1:20" ht="16.5" customHeight="1" x14ac:dyDescent="0.3">
      <c r="A398" s="20"/>
      <c r="B398" s="20"/>
      <c r="C398" s="20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</row>
    <row r="399" spans="1:20" ht="16.5" customHeight="1" x14ac:dyDescent="0.3">
      <c r="A399" s="20"/>
      <c r="B399" s="20"/>
      <c r="C399" s="20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spans="1:20" ht="16.5" customHeight="1" x14ac:dyDescent="0.3">
      <c r="A400" s="20"/>
      <c r="B400" s="20"/>
      <c r="C400" s="20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</row>
    <row r="401" spans="1:20" ht="16.5" customHeight="1" x14ac:dyDescent="0.3">
      <c r="A401" s="20"/>
      <c r="B401" s="20"/>
      <c r="C401" s="20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spans="1:20" ht="16.5" customHeight="1" x14ac:dyDescent="0.3">
      <c r="A402" s="20"/>
      <c r="B402" s="20"/>
      <c r="C402" s="20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</row>
    <row r="403" spans="1:20" ht="16.5" customHeight="1" x14ac:dyDescent="0.3">
      <c r="A403" s="20"/>
      <c r="B403" s="20"/>
      <c r="C403" s="20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spans="1:20" ht="16.5" customHeight="1" x14ac:dyDescent="0.3">
      <c r="A404" s="20"/>
      <c r="B404" s="20"/>
      <c r="C404" s="20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</row>
    <row r="405" spans="1:20" ht="16.5" customHeight="1" x14ac:dyDescent="0.3">
      <c r="A405" s="20"/>
      <c r="B405" s="20"/>
      <c r="C405" s="20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spans="1:20" ht="16.5" customHeight="1" x14ac:dyDescent="0.3">
      <c r="A406" s="20"/>
      <c r="B406" s="20"/>
      <c r="C406" s="20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</row>
    <row r="407" spans="1:20" ht="16.5" customHeight="1" x14ac:dyDescent="0.3">
      <c r="A407" s="20"/>
      <c r="B407" s="20"/>
      <c r="C407" s="20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spans="1:20" ht="16.5" customHeight="1" x14ac:dyDescent="0.3">
      <c r="A408" s="20"/>
      <c r="B408" s="20"/>
      <c r="C408" s="20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</row>
    <row r="409" spans="1:20" ht="16.5" customHeight="1" x14ac:dyDescent="0.3">
      <c r="A409" s="20"/>
      <c r="B409" s="20"/>
      <c r="C409" s="20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spans="1:20" ht="16.5" customHeight="1" x14ac:dyDescent="0.3">
      <c r="A410" s="20"/>
      <c r="B410" s="20"/>
      <c r="C410" s="20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</row>
    <row r="411" spans="1:20" ht="16.5" customHeight="1" x14ac:dyDescent="0.3">
      <c r="A411" s="20"/>
      <c r="B411" s="20"/>
      <c r="C411" s="20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spans="1:20" ht="16.5" customHeight="1" x14ac:dyDescent="0.3">
      <c r="A412" s="20"/>
      <c r="B412" s="20"/>
      <c r="C412" s="20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</row>
    <row r="413" spans="1:20" ht="16.5" customHeight="1" x14ac:dyDescent="0.3">
      <c r="A413" s="20"/>
      <c r="B413" s="20"/>
      <c r="C413" s="20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spans="1:20" ht="16.5" customHeight="1" x14ac:dyDescent="0.3">
      <c r="A414" s="20"/>
      <c r="B414" s="20"/>
      <c r="C414" s="20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</row>
    <row r="415" spans="1:20" ht="16.5" customHeight="1" x14ac:dyDescent="0.3">
      <c r="A415" s="20"/>
      <c r="B415" s="20"/>
      <c r="C415" s="20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spans="1:20" ht="16.5" customHeight="1" x14ac:dyDescent="0.3">
      <c r="A416" s="20"/>
      <c r="B416" s="20"/>
      <c r="C416" s="20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spans="1:20" ht="16.5" customHeight="1" x14ac:dyDescent="0.3">
      <c r="A417" s="20"/>
      <c r="B417" s="20"/>
      <c r="C417" s="20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spans="1:20" ht="16.5" customHeight="1" x14ac:dyDescent="0.3">
      <c r="A418" s="20"/>
      <c r="B418" s="20"/>
      <c r="C418" s="20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</row>
    <row r="419" spans="1:20" ht="16.5" customHeight="1" x14ac:dyDescent="0.3">
      <c r="A419" s="20"/>
      <c r="B419" s="20"/>
      <c r="C419" s="20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spans="1:20" ht="16.5" customHeight="1" x14ac:dyDescent="0.3">
      <c r="A420" s="20"/>
      <c r="B420" s="20"/>
      <c r="C420" s="20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</row>
    <row r="421" spans="1:20" ht="16.5" customHeight="1" x14ac:dyDescent="0.3">
      <c r="A421" s="20"/>
      <c r="B421" s="20"/>
      <c r="C421" s="20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spans="1:20" ht="16.5" customHeight="1" x14ac:dyDescent="0.3">
      <c r="A422" s="20"/>
      <c r="B422" s="20"/>
      <c r="C422" s="20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</row>
    <row r="423" spans="1:20" ht="16.5" customHeight="1" x14ac:dyDescent="0.3">
      <c r="A423" s="20"/>
      <c r="B423" s="20"/>
      <c r="C423" s="20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spans="1:20" ht="16.5" customHeight="1" x14ac:dyDescent="0.3">
      <c r="A424" s="20"/>
      <c r="B424" s="20"/>
      <c r="C424" s="20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</row>
    <row r="425" spans="1:20" ht="16.5" customHeight="1" x14ac:dyDescent="0.3">
      <c r="A425" s="20"/>
      <c r="B425" s="20"/>
      <c r="C425" s="20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spans="1:20" ht="16.5" customHeight="1" x14ac:dyDescent="0.3">
      <c r="A426" s="20"/>
      <c r="B426" s="20"/>
      <c r="C426" s="20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</row>
    <row r="427" spans="1:20" ht="16.5" customHeight="1" x14ac:dyDescent="0.3">
      <c r="A427" s="20"/>
      <c r="B427" s="20"/>
      <c r="C427" s="20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spans="1:20" ht="16.5" customHeight="1" x14ac:dyDescent="0.3">
      <c r="A428" s="20"/>
      <c r="B428" s="20"/>
      <c r="C428" s="20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</row>
    <row r="429" spans="1:20" ht="16.5" customHeight="1" x14ac:dyDescent="0.3">
      <c r="A429" s="20"/>
      <c r="B429" s="20"/>
      <c r="C429" s="20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spans="1:20" ht="16.5" customHeight="1" x14ac:dyDescent="0.3">
      <c r="A430" s="20"/>
      <c r="B430" s="20"/>
      <c r="C430" s="20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</row>
    <row r="431" spans="1:20" ht="16.5" customHeight="1" x14ac:dyDescent="0.3">
      <c r="A431" s="20"/>
      <c r="B431" s="20"/>
      <c r="C431" s="20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spans="1:20" ht="16.5" customHeight="1" x14ac:dyDescent="0.3">
      <c r="A432" s="20"/>
      <c r="B432" s="20"/>
      <c r="C432" s="20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</row>
    <row r="433" spans="1:20" ht="16.5" customHeight="1" x14ac:dyDescent="0.3">
      <c r="A433" s="20"/>
      <c r="B433" s="20"/>
      <c r="C433" s="20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spans="1:20" ht="16.5" customHeight="1" x14ac:dyDescent="0.3">
      <c r="A434" s="20"/>
      <c r="B434" s="20"/>
      <c r="C434" s="20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</row>
    <row r="435" spans="1:20" ht="16.5" customHeight="1" x14ac:dyDescent="0.3">
      <c r="A435" s="20"/>
      <c r="B435" s="20"/>
      <c r="C435" s="20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spans="1:20" ht="16.5" customHeight="1" x14ac:dyDescent="0.3">
      <c r="A436" s="20"/>
      <c r="B436" s="20"/>
      <c r="C436" s="20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</row>
    <row r="437" spans="1:20" ht="16.5" customHeight="1" x14ac:dyDescent="0.3">
      <c r="A437" s="20"/>
      <c r="B437" s="20"/>
      <c r="C437" s="20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spans="1:20" ht="16.5" customHeight="1" x14ac:dyDescent="0.3">
      <c r="A438" s="20"/>
      <c r="B438" s="20"/>
      <c r="C438" s="20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</row>
    <row r="439" spans="1:20" ht="16.5" customHeight="1" x14ac:dyDescent="0.3">
      <c r="A439" s="20"/>
      <c r="B439" s="20"/>
      <c r="C439" s="20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spans="1:20" ht="16.5" customHeight="1" x14ac:dyDescent="0.3">
      <c r="A440" s="20"/>
      <c r="B440" s="20"/>
      <c r="C440" s="20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</row>
    <row r="441" spans="1:20" ht="16.5" customHeight="1" x14ac:dyDescent="0.3">
      <c r="A441" s="20"/>
      <c r="B441" s="20"/>
      <c r="C441" s="20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spans="1:20" ht="16.5" customHeight="1" x14ac:dyDescent="0.3">
      <c r="A442" s="20"/>
      <c r="B442" s="20"/>
      <c r="C442" s="20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</row>
    <row r="443" spans="1:20" ht="16.5" customHeight="1" x14ac:dyDescent="0.3">
      <c r="A443" s="20"/>
      <c r="B443" s="20"/>
      <c r="C443" s="20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spans="1:20" ht="16.5" customHeight="1" x14ac:dyDescent="0.3">
      <c r="A444" s="20"/>
      <c r="B444" s="20"/>
      <c r="C444" s="20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</row>
    <row r="445" spans="1:20" ht="16.5" customHeight="1" x14ac:dyDescent="0.3">
      <c r="A445" s="20"/>
      <c r="B445" s="20"/>
      <c r="C445" s="20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spans="1:20" ht="16.5" customHeight="1" x14ac:dyDescent="0.3">
      <c r="A446" s="20"/>
      <c r="B446" s="20"/>
      <c r="C446" s="20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</row>
    <row r="447" spans="1:20" ht="16.5" customHeight="1" x14ac:dyDescent="0.3">
      <c r="A447" s="20"/>
      <c r="B447" s="20"/>
      <c r="C447" s="20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spans="1:20" ht="16.5" customHeight="1" x14ac:dyDescent="0.3">
      <c r="A448" s="20"/>
      <c r="B448" s="20"/>
      <c r="C448" s="20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</row>
    <row r="449" spans="1:20" ht="16.5" customHeight="1" x14ac:dyDescent="0.3">
      <c r="A449" s="20"/>
      <c r="B449" s="20"/>
      <c r="C449" s="20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spans="1:20" ht="16.5" customHeight="1" x14ac:dyDescent="0.3">
      <c r="A450" s="20"/>
      <c r="B450" s="20"/>
      <c r="C450" s="20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</row>
    <row r="451" spans="1:20" ht="16.5" customHeight="1" x14ac:dyDescent="0.3">
      <c r="A451" s="20"/>
      <c r="B451" s="20"/>
      <c r="C451" s="20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spans="1:20" ht="16.5" customHeight="1" x14ac:dyDescent="0.3">
      <c r="A452" s="20"/>
      <c r="B452" s="20"/>
      <c r="C452" s="20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</row>
    <row r="453" spans="1:20" ht="16.5" customHeight="1" x14ac:dyDescent="0.3">
      <c r="A453" s="20"/>
      <c r="B453" s="20"/>
      <c r="C453" s="20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spans="1:20" ht="16.5" customHeight="1" x14ac:dyDescent="0.3">
      <c r="A454" s="20"/>
      <c r="B454" s="20"/>
      <c r="C454" s="20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</row>
    <row r="455" spans="1:20" ht="16.5" customHeight="1" x14ac:dyDescent="0.3">
      <c r="A455" s="20"/>
      <c r="B455" s="20"/>
      <c r="C455" s="20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spans="1:20" ht="16.5" customHeight="1" x14ac:dyDescent="0.3">
      <c r="A456" s="20"/>
      <c r="B456" s="20"/>
      <c r="C456" s="20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</row>
    <row r="457" spans="1:20" ht="16.5" customHeight="1" x14ac:dyDescent="0.3">
      <c r="A457" s="20"/>
      <c r="B457" s="20"/>
      <c r="C457" s="20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spans="1:20" ht="16.5" customHeight="1" x14ac:dyDescent="0.3">
      <c r="A458" s="20"/>
      <c r="B458" s="20"/>
      <c r="C458" s="20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</row>
    <row r="459" spans="1:20" ht="16.5" customHeight="1" x14ac:dyDescent="0.3">
      <c r="A459" s="20"/>
      <c r="B459" s="20"/>
      <c r="C459" s="20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spans="1:20" ht="16.5" customHeight="1" x14ac:dyDescent="0.3">
      <c r="A460" s="20"/>
      <c r="B460" s="20"/>
      <c r="C460" s="20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</row>
    <row r="461" spans="1:20" ht="16.5" customHeight="1" x14ac:dyDescent="0.3">
      <c r="A461" s="20"/>
      <c r="B461" s="20"/>
      <c r="C461" s="20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spans="1:20" ht="16.5" customHeight="1" x14ac:dyDescent="0.3">
      <c r="A462" s="20"/>
      <c r="B462" s="20"/>
      <c r="C462" s="20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</row>
    <row r="463" spans="1:20" ht="16.5" customHeight="1" x14ac:dyDescent="0.3">
      <c r="A463" s="20"/>
      <c r="B463" s="20"/>
      <c r="C463" s="20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spans="1:20" ht="16.5" customHeight="1" x14ac:dyDescent="0.3">
      <c r="A464" s="20"/>
      <c r="B464" s="20"/>
      <c r="C464" s="20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</row>
    <row r="465" spans="1:20" ht="16.5" customHeight="1" x14ac:dyDescent="0.3">
      <c r="A465" s="20"/>
      <c r="B465" s="20"/>
      <c r="C465" s="20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spans="1:20" ht="16.5" customHeight="1" x14ac:dyDescent="0.3">
      <c r="A466" s="20"/>
      <c r="B466" s="20"/>
      <c r="C466" s="20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</row>
    <row r="467" spans="1:20" ht="16.5" customHeight="1" x14ac:dyDescent="0.3">
      <c r="A467" s="20"/>
      <c r="B467" s="20"/>
      <c r="C467" s="20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spans="1:20" ht="16.5" customHeight="1" x14ac:dyDescent="0.3">
      <c r="A468" s="20"/>
      <c r="B468" s="20"/>
      <c r="C468" s="20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</row>
    <row r="469" spans="1:20" ht="16.5" customHeight="1" x14ac:dyDescent="0.3">
      <c r="A469" s="20"/>
      <c r="B469" s="20"/>
      <c r="C469" s="20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spans="1:20" ht="16.5" customHeight="1" x14ac:dyDescent="0.3">
      <c r="A470" s="20"/>
      <c r="B470" s="20"/>
      <c r="C470" s="20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</row>
    <row r="471" spans="1:20" ht="16.5" customHeight="1" x14ac:dyDescent="0.3">
      <c r="A471" s="20"/>
      <c r="B471" s="20"/>
      <c r="C471" s="20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spans="1:20" ht="16.5" customHeight="1" x14ac:dyDescent="0.3">
      <c r="A472" s="20"/>
      <c r="B472" s="20"/>
      <c r="C472" s="20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</row>
    <row r="473" spans="1:20" ht="16.5" customHeight="1" x14ac:dyDescent="0.3">
      <c r="A473" s="20"/>
      <c r="B473" s="20"/>
      <c r="C473" s="20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spans="1:20" ht="16.5" customHeight="1" x14ac:dyDescent="0.3">
      <c r="A474" s="20"/>
      <c r="B474" s="20"/>
      <c r="C474" s="20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</row>
    <row r="475" spans="1:20" ht="16.5" customHeight="1" x14ac:dyDescent="0.3">
      <c r="A475" s="20"/>
      <c r="B475" s="20"/>
      <c r="C475" s="20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spans="1:20" ht="16.5" customHeight="1" x14ac:dyDescent="0.3">
      <c r="A476" s="20"/>
      <c r="B476" s="20"/>
      <c r="C476" s="20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</row>
    <row r="477" spans="1:20" ht="16.5" customHeight="1" x14ac:dyDescent="0.3">
      <c r="A477" s="20"/>
      <c r="B477" s="20"/>
      <c r="C477" s="20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spans="1:20" ht="16.5" customHeight="1" x14ac:dyDescent="0.3">
      <c r="A478" s="20"/>
      <c r="B478" s="20"/>
      <c r="C478" s="20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</row>
    <row r="479" spans="1:20" ht="16.5" customHeight="1" x14ac:dyDescent="0.3">
      <c r="A479" s="20"/>
      <c r="B479" s="20"/>
      <c r="C479" s="20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spans="1:20" ht="16.5" customHeight="1" x14ac:dyDescent="0.3">
      <c r="A480" s="20"/>
      <c r="B480" s="20"/>
      <c r="C480" s="20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</row>
    <row r="481" spans="1:20" ht="16.5" customHeight="1" x14ac:dyDescent="0.3">
      <c r="A481" s="20"/>
      <c r="B481" s="20"/>
      <c r="C481" s="20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spans="1:20" ht="16.5" customHeight="1" x14ac:dyDescent="0.3">
      <c r="A482" s="20"/>
      <c r="B482" s="20"/>
      <c r="C482" s="20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</row>
    <row r="483" spans="1:20" ht="16.5" customHeight="1" x14ac:dyDescent="0.3">
      <c r="A483" s="20"/>
      <c r="B483" s="20"/>
      <c r="C483" s="20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spans="1:20" ht="16.5" customHeight="1" x14ac:dyDescent="0.3">
      <c r="A484" s="20"/>
      <c r="B484" s="20"/>
      <c r="C484" s="20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</row>
    <row r="485" spans="1:20" ht="16.5" customHeight="1" x14ac:dyDescent="0.3">
      <c r="A485" s="20"/>
      <c r="B485" s="20"/>
      <c r="C485" s="20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spans="1:20" ht="16.5" customHeight="1" x14ac:dyDescent="0.3">
      <c r="A486" s="20"/>
      <c r="B486" s="20"/>
      <c r="C486" s="20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</row>
    <row r="487" spans="1:20" ht="16.5" customHeight="1" x14ac:dyDescent="0.3">
      <c r="A487" s="20"/>
      <c r="B487" s="20"/>
      <c r="C487" s="20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spans="1:20" ht="16.5" customHeight="1" x14ac:dyDescent="0.3">
      <c r="A488" s="20"/>
      <c r="B488" s="20"/>
      <c r="C488" s="20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</row>
    <row r="489" spans="1:20" ht="16.5" customHeight="1" x14ac:dyDescent="0.3">
      <c r="A489" s="20"/>
      <c r="B489" s="20"/>
      <c r="C489" s="20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spans="1:20" ht="16.5" customHeight="1" x14ac:dyDescent="0.3">
      <c r="A490" s="20"/>
      <c r="B490" s="20"/>
      <c r="C490" s="20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</row>
    <row r="491" spans="1:20" ht="16.5" customHeight="1" x14ac:dyDescent="0.3">
      <c r="A491" s="20"/>
      <c r="B491" s="20"/>
      <c r="C491" s="20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spans="1:20" ht="16.5" customHeight="1" x14ac:dyDescent="0.3">
      <c r="A492" s="20"/>
      <c r="B492" s="20"/>
      <c r="C492" s="20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</row>
    <row r="493" spans="1:20" ht="16.5" customHeight="1" x14ac:dyDescent="0.3">
      <c r="A493" s="20"/>
      <c r="B493" s="20"/>
      <c r="C493" s="20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spans="1:20" ht="16.5" customHeight="1" x14ac:dyDescent="0.3">
      <c r="A494" s="20"/>
      <c r="B494" s="20"/>
      <c r="C494" s="20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</row>
    <row r="495" spans="1:20" ht="16.5" customHeight="1" x14ac:dyDescent="0.3">
      <c r="A495" s="20"/>
      <c r="B495" s="20"/>
      <c r="C495" s="20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spans="1:20" ht="16.5" customHeight="1" x14ac:dyDescent="0.3">
      <c r="A496" s="20"/>
      <c r="B496" s="20"/>
      <c r="C496" s="20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</row>
    <row r="497" spans="1:20" ht="16.5" customHeight="1" x14ac:dyDescent="0.3">
      <c r="A497" s="20"/>
      <c r="B497" s="20"/>
      <c r="C497" s="20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spans="1:20" ht="16.5" customHeight="1" x14ac:dyDescent="0.3">
      <c r="A498" s="20"/>
      <c r="B498" s="20"/>
      <c r="C498" s="20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</row>
    <row r="499" spans="1:20" ht="16.5" customHeight="1" x14ac:dyDescent="0.3">
      <c r="A499" s="20"/>
      <c r="B499" s="20"/>
      <c r="C499" s="20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spans="1:20" ht="16.5" customHeight="1" x14ac:dyDescent="0.3">
      <c r="A500" s="20"/>
      <c r="B500" s="20"/>
      <c r="C500" s="20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</row>
    <row r="501" spans="1:20" ht="16.5" customHeight="1" x14ac:dyDescent="0.3">
      <c r="A501" s="20"/>
      <c r="B501" s="20"/>
      <c r="C501" s="20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spans="1:20" ht="16.5" customHeight="1" x14ac:dyDescent="0.3">
      <c r="A502" s="20"/>
      <c r="B502" s="20"/>
      <c r="C502" s="20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</row>
    <row r="503" spans="1:20" ht="16.5" customHeight="1" x14ac:dyDescent="0.3">
      <c r="A503" s="20"/>
      <c r="B503" s="20"/>
      <c r="C503" s="20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spans="1:20" ht="16.5" customHeight="1" x14ac:dyDescent="0.3">
      <c r="A504" s="20"/>
      <c r="B504" s="20"/>
      <c r="C504" s="20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</row>
    <row r="505" spans="1:20" ht="16.5" customHeight="1" x14ac:dyDescent="0.3">
      <c r="A505" s="20"/>
      <c r="B505" s="20"/>
      <c r="C505" s="20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spans="1:20" ht="16.5" customHeight="1" x14ac:dyDescent="0.3">
      <c r="A506" s="20"/>
      <c r="B506" s="20"/>
      <c r="C506" s="20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</row>
    <row r="507" spans="1:20" ht="16.5" customHeight="1" x14ac:dyDescent="0.3">
      <c r="A507" s="20"/>
      <c r="B507" s="20"/>
      <c r="C507" s="20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spans="1:20" ht="16.5" customHeight="1" x14ac:dyDescent="0.3">
      <c r="A508" s="20"/>
      <c r="B508" s="20"/>
      <c r="C508" s="20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</row>
    <row r="509" spans="1:20" ht="16.5" customHeight="1" x14ac:dyDescent="0.3">
      <c r="A509" s="20"/>
      <c r="B509" s="20"/>
      <c r="C509" s="20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spans="1:20" ht="16.5" customHeight="1" x14ac:dyDescent="0.3">
      <c r="A510" s="20"/>
      <c r="B510" s="20"/>
      <c r="C510" s="20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</row>
    <row r="511" spans="1:20" ht="16.5" customHeight="1" x14ac:dyDescent="0.3">
      <c r="A511" s="20"/>
      <c r="B511" s="20"/>
      <c r="C511" s="20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spans="1:20" ht="16.5" customHeight="1" x14ac:dyDescent="0.3">
      <c r="A512" s="20"/>
      <c r="B512" s="20"/>
      <c r="C512" s="20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</row>
    <row r="513" spans="1:20" ht="16.5" customHeight="1" x14ac:dyDescent="0.3">
      <c r="A513" s="20"/>
      <c r="B513" s="20"/>
      <c r="C513" s="20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spans="1:20" ht="16.5" customHeight="1" x14ac:dyDescent="0.3">
      <c r="A514" s="20"/>
      <c r="B514" s="20"/>
      <c r="C514" s="20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spans="1:20" ht="16.5" customHeight="1" x14ac:dyDescent="0.3">
      <c r="A515" s="20"/>
      <c r="B515" s="20"/>
      <c r="C515" s="20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spans="1:20" ht="16.5" customHeight="1" x14ac:dyDescent="0.3">
      <c r="A516" s="20"/>
      <c r="B516" s="20"/>
      <c r="C516" s="20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spans="1:20" ht="16.5" customHeight="1" x14ac:dyDescent="0.3">
      <c r="A517" s="20"/>
      <c r="B517" s="20"/>
      <c r="C517" s="20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spans="1:20" ht="16.5" customHeight="1" x14ac:dyDescent="0.3">
      <c r="A518" s="20"/>
      <c r="B518" s="20"/>
      <c r="C518" s="20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spans="1:20" ht="16.5" customHeight="1" x14ac:dyDescent="0.3">
      <c r="A519" s="20"/>
      <c r="B519" s="20"/>
      <c r="C519" s="20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spans="1:20" ht="16.5" customHeight="1" x14ac:dyDescent="0.3">
      <c r="A520" s="20"/>
      <c r="B520" s="20"/>
      <c r="C520" s="20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spans="1:20" ht="16.5" customHeight="1" x14ac:dyDescent="0.3">
      <c r="A521" s="20"/>
      <c r="B521" s="20"/>
      <c r="C521" s="20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spans="1:20" ht="16.5" customHeight="1" x14ac:dyDescent="0.3">
      <c r="A522" s="20"/>
      <c r="B522" s="20"/>
      <c r="C522" s="20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spans="1:20" ht="16.5" customHeight="1" x14ac:dyDescent="0.3">
      <c r="A523" s="20"/>
      <c r="B523" s="20"/>
      <c r="C523" s="20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spans="1:20" ht="16.5" customHeight="1" x14ac:dyDescent="0.3">
      <c r="A524" s="20"/>
      <c r="B524" s="20"/>
      <c r="C524" s="20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</row>
    <row r="525" spans="1:20" ht="16.5" customHeight="1" x14ac:dyDescent="0.3">
      <c r="A525" s="20"/>
      <c r="B525" s="20"/>
      <c r="C525" s="20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spans="1:20" ht="16.5" customHeight="1" x14ac:dyDescent="0.3">
      <c r="A526" s="20"/>
      <c r="B526" s="20"/>
      <c r="C526" s="20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</row>
    <row r="527" spans="1:20" ht="16.5" customHeight="1" x14ac:dyDescent="0.3">
      <c r="A527" s="20"/>
      <c r="B527" s="20"/>
      <c r="C527" s="20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spans="1:20" ht="16.5" customHeight="1" x14ac:dyDescent="0.3">
      <c r="A528" s="20"/>
      <c r="B528" s="20"/>
      <c r="C528" s="20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</row>
    <row r="529" spans="1:20" ht="16.5" customHeight="1" x14ac:dyDescent="0.3">
      <c r="A529" s="20"/>
      <c r="B529" s="20"/>
      <c r="C529" s="20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spans="1:20" ht="16.5" customHeight="1" x14ac:dyDescent="0.3">
      <c r="A530" s="20"/>
      <c r="B530" s="20"/>
      <c r="C530" s="20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</row>
    <row r="531" spans="1:20" ht="16.5" customHeight="1" x14ac:dyDescent="0.3">
      <c r="A531" s="20"/>
      <c r="B531" s="20"/>
      <c r="C531" s="20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spans="1:20" ht="16.5" customHeight="1" x14ac:dyDescent="0.3">
      <c r="A532" s="20"/>
      <c r="B532" s="20"/>
      <c r="C532" s="20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</row>
    <row r="533" spans="1:20" ht="16.5" customHeight="1" x14ac:dyDescent="0.3">
      <c r="A533" s="20"/>
      <c r="B533" s="20"/>
      <c r="C533" s="20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spans="1:20" ht="16.5" customHeight="1" x14ac:dyDescent="0.3">
      <c r="A534" s="20"/>
      <c r="B534" s="20"/>
      <c r="C534" s="20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</row>
    <row r="535" spans="1:20" ht="16.5" customHeight="1" x14ac:dyDescent="0.3">
      <c r="A535" s="20"/>
      <c r="B535" s="20"/>
      <c r="C535" s="20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spans="1:20" ht="16.5" customHeight="1" x14ac:dyDescent="0.3">
      <c r="A536" s="20"/>
      <c r="B536" s="20"/>
      <c r="C536" s="20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</row>
    <row r="537" spans="1:20" ht="16.5" customHeight="1" x14ac:dyDescent="0.3">
      <c r="A537" s="20"/>
      <c r="B537" s="20"/>
      <c r="C537" s="20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spans="1:20" ht="16.5" customHeight="1" x14ac:dyDescent="0.3">
      <c r="A538" s="20"/>
      <c r="B538" s="20"/>
      <c r="C538" s="20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</row>
    <row r="539" spans="1:20" ht="16.5" customHeight="1" x14ac:dyDescent="0.3">
      <c r="A539" s="20"/>
      <c r="B539" s="20"/>
      <c r="C539" s="20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spans="1:20" ht="16.5" customHeight="1" x14ac:dyDescent="0.3">
      <c r="A540" s="20"/>
      <c r="B540" s="20"/>
      <c r="C540" s="20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</row>
    <row r="541" spans="1:20" ht="16.5" customHeight="1" x14ac:dyDescent="0.3">
      <c r="A541" s="20"/>
      <c r="B541" s="20"/>
      <c r="C541" s="20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spans="1:20" ht="16.5" customHeight="1" x14ac:dyDescent="0.3">
      <c r="A542" s="20"/>
      <c r="B542" s="20"/>
      <c r="C542" s="20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</row>
    <row r="543" spans="1:20" ht="16.5" customHeight="1" x14ac:dyDescent="0.3">
      <c r="A543" s="20"/>
      <c r="B543" s="20"/>
      <c r="C543" s="20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spans="1:20" ht="16.5" customHeight="1" x14ac:dyDescent="0.3">
      <c r="A544" s="20"/>
      <c r="B544" s="20"/>
      <c r="C544" s="20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</row>
    <row r="545" spans="1:20" ht="16.5" customHeight="1" x14ac:dyDescent="0.3">
      <c r="A545" s="20"/>
      <c r="B545" s="20"/>
      <c r="C545" s="20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spans="1:20" ht="16.5" customHeight="1" x14ac:dyDescent="0.3">
      <c r="A546" s="20"/>
      <c r="B546" s="20"/>
      <c r="C546" s="20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</row>
    <row r="547" spans="1:20" ht="16.5" customHeight="1" x14ac:dyDescent="0.3">
      <c r="A547" s="20"/>
      <c r="B547" s="20"/>
      <c r="C547" s="20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spans="1:20" ht="16.5" customHeight="1" x14ac:dyDescent="0.3">
      <c r="A548" s="20"/>
      <c r="B548" s="20"/>
      <c r="C548" s="20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</row>
    <row r="549" spans="1:20" ht="16.5" customHeight="1" x14ac:dyDescent="0.3">
      <c r="A549" s="20"/>
      <c r="B549" s="20"/>
      <c r="C549" s="20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spans="1:20" ht="16.5" customHeight="1" x14ac:dyDescent="0.3">
      <c r="A550" s="20"/>
      <c r="B550" s="20"/>
      <c r="C550" s="20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</row>
    <row r="551" spans="1:20" ht="16.5" customHeight="1" x14ac:dyDescent="0.3">
      <c r="A551" s="20"/>
      <c r="B551" s="20"/>
      <c r="C551" s="20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spans="1:20" ht="16.5" customHeight="1" x14ac:dyDescent="0.3">
      <c r="A552" s="20"/>
      <c r="B552" s="20"/>
      <c r="C552" s="20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</row>
    <row r="553" spans="1:20" ht="16.5" customHeight="1" x14ac:dyDescent="0.3">
      <c r="A553" s="20"/>
      <c r="B553" s="20"/>
      <c r="C553" s="20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spans="1:20" ht="16.5" customHeight="1" x14ac:dyDescent="0.3">
      <c r="A554" s="20"/>
      <c r="B554" s="20"/>
      <c r="C554" s="20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</row>
    <row r="555" spans="1:20" ht="16.5" customHeight="1" x14ac:dyDescent="0.3">
      <c r="A555" s="20"/>
      <c r="B555" s="20"/>
      <c r="C555" s="20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spans="1:20" ht="16.5" customHeight="1" x14ac:dyDescent="0.3">
      <c r="A556" s="20"/>
      <c r="B556" s="20"/>
      <c r="C556" s="20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</row>
    <row r="557" spans="1:20" ht="16.5" customHeight="1" x14ac:dyDescent="0.3">
      <c r="A557" s="20"/>
      <c r="B557" s="20"/>
      <c r="C557" s="20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spans="1:20" ht="16.5" customHeight="1" x14ac:dyDescent="0.3">
      <c r="A558" s="20"/>
      <c r="B558" s="20"/>
      <c r="C558" s="20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</row>
    <row r="559" spans="1:20" ht="16.5" customHeight="1" x14ac:dyDescent="0.3">
      <c r="A559" s="20"/>
      <c r="B559" s="20"/>
      <c r="C559" s="20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spans="1:20" ht="16.5" customHeight="1" x14ac:dyDescent="0.3">
      <c r="A560" s="20"/>
      <c r="B560" s="20"/>
      <c r="C560" s="20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</row>
    <row r="561" spans="1:20" ht="16.5" customHeight="1" x14ac:dyDescent="0.3">
      <c r="A561" s="20"/>
      <c r="B561" s="20"/>
      <c r="C561" s="20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spans="1:20" ht="16.5" customHeight="1" x14ac:dyDescent="0.3">
      <c r="A562" s="20"/>
      <c r="B562" s="20"/>
      <c r="C562" s="20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</row>
    <row r="563" spans="1:20" ht="16.5" customHeight="1" x14ac:dyDescent="0.3">
      <c r="A563" s="20"/>
      <c r="B563" s="20"/>
      <c r="C563" s="20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spans="1:20" ht="16.5" customHeight="1" x14ac:dyDescent="0.3">
      <c r="A564" s="20"/>
      <c r="B564" s="20"/>
      <c r="C564" s="20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</row>
    <row r="565" spans="1:20" ht="16.5" customHeight="1" x14ac:dyDescent="0.3">
      <c r="A565" s="20"/>
      <c r="B565" s="20"/>
      <c r="C565" s="20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spans="1:20" ht="16.5" customHeight="1" x14ac:dyDescent="0.3">
      <c r="A566" s="20"/>
      <c r="B566" s="20"/>
      <c r="C566" s="20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</row>
    <row r="567" spans="1:20" ht="16.5" customHeight="1" x14ac:dyDescent="0.3">
      <c r="A567" s="20"/>
      <c r="B567" s="20"/>
      <c r="C567" s="20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spans="1:20" ht="16.5" customHeight="1" x14ac:dyDescent="0.3">
      <c r="A568" s="20"/>
      <c r="B568" s="20"/>
      <c r="C568" s="20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</row>
    <row r="569" spans="1:20" ht="16.5" customHeight="1" x14ac:dyDescent="0.3">
      <c r="A569" s="20"/>
      <c r="B569" s="20"/>
      <c r="C569" s="20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spans="1:20" ht="16.5" customHeight="1" x14ac:dyDescent="0.3">
      <c r="A570" s="20"/>
      <c r="B570" s="20"/>
      <c r="C570" s="20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</row>
    <row r="571" spans="1:20" ht="16.5" customHeight="1" x14ac:dyDescent="0.3">
      <c r="A571" s="20"/>
      <c r="B571" s="20"/>
      <c r="C571" s="20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spans="1:20" ht="16.5" customHeight="1" x14ac:dyDescent="0.3">
      <c r="A572" s="20"/>
      <c r="B572" s="20"/>
      <c r="C572" s="20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</row>
    <row r="573" spans="1:20" ht="16.5" customHeight="1" x14ac:dyDescent="0.3">
      <c r="A573" s="20"/>
      <c r="B573" s="20"/>
      <c r="C573" s="20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spans="1:20" ht="16.5" customHeight="1" x14ac:dyDescent="0.3">
      <c r="A574" s="20"/>
      <c r="B574" s="20"/>
      <c r="C574" s="20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</row>
    <row r="575" spans="1:20" ht="16.5" customHeight="1" x14ac:dyDescent="0.3">
      <c r="A575" s="20"/>
      <c r="B575" s="20"/>
      <c r="C575" s="20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spans="1:20" ht="16.5" customHeight="1" x14ac:dyDescent="0.3">
      <c r="A576" s="20"/>
      <c r="B576" s="20"/>
      <c r="C576" s="20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</row>
    <row r="577" spans="1:20" ht="16.5" customHeight="1" x14ac:dyDescent="0.3">
      <c r="A577" s="20"/>
      <c r="B577" s="20"/>
      <c r="C577" s="20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spans="1:20" ht="16.5" customHeight="1" x14ac:dyDescent="0.3">
      <c r="A578" s="20"/>
      <c r="B578" s="20"/>
      <c r="C578" s="20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</row>
    <row r="579" spans="1:20" ht="16.5" customHeight="1" x14ac:dyDescent="0.3">
      <c r="A579" s="20"/>
      <c r="B579" s="20"/>
      <c r="C579" s="20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spans="1:20" ht="16.5" customHeight="1" x14ac:dyDescent="0.3">
      <c r="A580" s="20"/>
      <c r="B580" s="20"/>
      <c r="C580" s="20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</row>
    <row r="581" spans="1:20" ht="16.5" customHeight="1" x14ac:dyDescent="0.3">
      <c r="A581" s="20"/>
      <c r="B581" s="20"/>
      <c r="C581" s="20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spans="1:20" ht="16.5" customHeight="1" x14ac:dyDescent="0.3">
      <c r="A582" s="20"/>
      <c r="B582" s="20"/>
      <c r="C582" s="20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</row>
    <row r="583" spans="1:20" ht="16.5" customHeight="1" x14ac:dyDescent="0.3">
      <c r="A583" s="20"/>
      <c r="B583" s="20"/>
      <c r="C583" s="20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spans="1:20" ht="16.5" customHeight="1" x14ac:dyDescent="0.3">
      <c r="A584" s="20"/>
      <c r="B584" s="20"/>
      <c r="C584" s="20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</row>
    <row r="585" spans="1:20" ht="16.5" customHeight="1" x14ac:dyDescent="0.3">
      <c r="A585" s="20"/>
      <c r="B585" s="20"/>
      <c r="C585" s="20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spans="1:20" ht="16.5" customHeight="1" x14ac:dyDescent="0.3">
      <c r="A586" s="20"/>
      <c r="B586" s="20"/>
      <c r="C586" s="20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</row>
    <row r="587" spans="1:20" ht="16.5" customHeight="1" x14ac:dyDescent="0.3">
      <c r="A587" s="20"/>
      <c r="B587" s="20"/>
      <c r="C587" s="20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spans="1:20" ht="16.5" customHeight="1" x14ac:dyDescent="0.3">
      <c r="A588" s="20"/>
      <c r="B588" s="20"/>
      <c r="C588" s="20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</row>
    <row r="589" spans="1:20" ht="16.5" customHeight="1" x14ac:dyDescent="0.3">
      <c r="A589" s="20"/>
      <c r="B589" s="20"/>
      <c r="C589" s="20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spans="1:20" ht="16.5" customHeight="1" x14ac:dyDescent="0.3">
      <c r="A590" s="20"/>
      <c r="B590" s="20"/>
      <c r="C590" s="20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</row>
    <row r="591" spans="1:20" ht="16.5" customHeight="1" x14ac:dyDescent="0.3">
      <c r="A591" s="20"/>
      <c r="B591" s="20"/>
      <c r="C591" s="20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spans="1:20" ht="16.5" customHeight="1" x14ac:dyDescent="0.3">
      <c r="A592" s="20"/>
      <c r="B592" s="20"/>
      <c r="C592" s="20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</row>
    <row r="593" spans="1:20" ht="16.5" customHeight="1" x14ac:dyDescent="0.3">
      <c r="A593" s="20"/>
      <c r="B593" s="20"/>
      <c r="C593" s="20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spans="1:20" ht="16.5" customHeight="1" x14ac:dyDescent="0.3">
      <c r="A594" s="20"/>
      <c r="B594" s="20"/>
      <c r="C594" s="20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</row>
    <row r="595" spans="1:20" ht="16.5" customHeight="1" x14ac:dyDescent="0.3">
      <c r="A595" s="20"/>
      <c r="B595" s="20"/>
      <c r="C595" s="20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spans="1:20" ht="16.5" customHeight="1" x14ac:dyDescent="0.3">
      <c r="A596" s="20"/>
      <c r="B596" s="20"/>
      <c r="C596" s="20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</row>
    <row r="597" spans="1:20" ht="16.5" customHeight="1" x14ac:dyDescent="0.3">
      <c r="A597" s="20"/>
      <c r="B597" s="20"/>
      <c r="C597" s="20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spans="1:20" ht="16.5" customHeight="1" x14ac:dyDescent="0.3">
      <c r="A598" s="20"/>
      <c r="B598" s="20"/>
      <c r="C598" s="20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</row>
    <row r="599" spans="1:20" ht="16.5" customHeight="1" x14ac:dyDescent="0.3">
      <c r="A599" s="20"/>
      <c r="B599" s="20"/>
      <c r="C599" s="20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spans="1:20" ht="16.5" customHeight="1" x14ac:dyDescent="0.3">
      <c r="A600" s="20"/>
      <c r="B600" s="20"/>
      <c r="C600" s="20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</row>
    <row r="601" spans="1:20" ht="16.5" customHeight="1" x14ac:dyDescent="0.3">
      <c r="A601" s="20"/>
      <c r="B601" s="20"/>
      <c r="C601" s="20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spans="1:20" ht="16.5" customHeight="1" x14ac:dyDescent="0.3">
      <c r="A602" s="20"/>
      <c r="B602" s="20"/>
      <c r="C602" s="20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</row>
    <row r="603" spans="1:20" ht="16.5" customHeight="1" x14ac:dyDescent="0.3">
      <c r="A603" s="20"/>
      <c r="B603" s="20"/>
      <c r="C603" s="20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spans="1:20" ht="16.5" customHeight="1" x14ac:dyDescent="0.3">
      <c r="A604" s="20"/>
      <c r="B604" s="20"/>
      <c r="C604" s="20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</row>
    <row r="605" spans="1:20" ht="16.5" customHeight="1" x14ac:dyDescent="0.3">
      <c r="A605" s="20"/>
      <c r="B605" s="20"/>
      <c r="C605" s="20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spans="1:20" ht="16.5" customHeight="1" x14ac:dyDescent="0.3">
      <c r="A606" s="20"/>
      <c r="B606" s="20"/>
      <c r="C606" s="20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</row>
    <row r="607" spans="1:20" ht="16.5" customHeight="1" x14ac:dyDescent="0.3">
      <c r="A607" s="20"/>
      <c r="B607" s="20"/>
      <c r="C607" s="20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spans="1:20" ht="16.5" customHeight="1" x14ac:dyDescent="0.3">
      <c r="A608" s="20"/>
      <c r="B608" s="20"/>
      <c r="C608" s="20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</row>
    <row r="609" spans="1:20" ht="16.5" customHeight="1" x14ac:dyDescent="0.3">
      <c r="A609" s="20"/>
      <c r="B609" s="20"/>
      <c r="C609" s="20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spans="1:20" ht="16.5" customHeight="1" x14ac:dyDescent="0.3">
      <c r="A610" s="20"/>
      <c r="B610" s="20"/>
      <c r="C610" s="20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</row>
    <row r="611" spans="1:20" ht="16.5" customHeight="1" x14ac:dyDescent="0.3">
      <c r="A611" s="20"/>
      <c r="B611" s="20"/>
      <c r="C611" s="20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spans="1:20" ht="16.5" customHeight="1" x14ac:dyDescent="0.3">
      <c r="A612" s="20"/>
      <c r="B612" s="20"/>
      <c r="C612" s="20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</row>
    <row r="613" spans="1:20" ht="16.5" customHeight="1" x14ac:dyDescent="0.3">
      <c r="A613" s="20"/>
      <c r="B613" s="20"/>
      <c r="C613" s="20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spans="1:20" ht="16.5" customHeight="1" x14ac:dyDescent="0.3">
      <c r="A614" s="20"/>
      <c r="B614" s="20"/>
      <c r="C614" s="20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</row>
    <row r="615" spans="1:20" ht="16.5" customHeight="1" x14ac:dyDescent="0.3">
      <c r="A615" s="20"/>
      <c r="B615" s="20"/>
      <c r="C615" s="20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spans="1:20" ht="16.5" customHeight="1" x14ac:dyDescent="0.3">
      <c r="A616" s="20"/>
      <c r="B616" s="20"/>
      <c r="C616" s="20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</row>
    <row r="617" spans="1:20" ht="16.5" customHeight="1" x14ac:dyDescent="0.3">
      <c r="A617" s="20"/>
      <c r="B617" s="20"/>
      <c r="C617" s="20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spans="1:20" ht="16.5" customHeight="1" x14ac:dyDescent="0.3">
      <c r="A618" s="20"/>
      <c r="B618" s="20"/>
      <c r="C618" s="20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</row>
    <row r="619" spans="1:20" ht="16.5" customHeight="1" x14ac:dyDescent="0.3">
      <c r="A619" s="20"/>
      <c r="B619" s="20"/>
      <c r="C619" s="20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spans="1:20" ht="16.5" customHeight="1" x14ac:dyDescent="0.3">
      <c r="A620" s="20"/>
      <c r="B620" s="20"/>
      <c r="C620" s="20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</row>
    <row r="621" spans="1:20" ht="16.5" customHeight="1" x14ac:dyDescent="0.3">
      <c r="A621" s="20"/>
      <c r="B621" s="20"/>
      <c r="C621" s="20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spans="1:20" ht="16.5" customHeight="1" x14ac:dyDescent="0.3">
      <c r="A622" s="20"/>
      <c r="B622" s="20"/>
      <c r="C622" s="20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</row>
    <row r="623" spans="1:20" ht="16.5" customHeight="1" x14ac:dyDescent="0.3">
      <c r="A623" s="20"/>
      <c r="B623" s="20"/>
      <c r="C623" s="20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spans="1:20" ht="16.5" customHeight="1" x14ac:dyDescent="0.3">
      <c r="A624" s="20"/>
      <c r="B624" s="20"/>
      <c r="C624" s="20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</row>
    <row r="625" spans="1:20" ht="16.5" customHeight="1" x14ac:dyDescent="0.3">
      <c r="A625" s="20"/>
      <c r="B625" s="20"/>
      <c r="C625" s="20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spans="1:20" ht="16.5" customHeight="1" x14ac:dyDescent="0.3">
      <c r="A626" s="20"/>
      <c r="B626" s="20"/>
      <c r="C626" s="20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</row>
    <row r="627" spans="1:20" ht="16.5" customHeight="1" x14ac:dyDescent="0.3">
      <c r="A627" s="20"/>
      <c r="B627" s="20"/>
      <c r="C627" s="20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spans="1:20" ht="16.5" customHeight="1" x14ac:dyDescent="0.3">
      <c r="A628" s="20"/>
      <c r="B628" s="20"/>
      <c r="C628" s="20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</row>
    <row r="629" spans="1:20" ht="16.5" customHeight="1" x14ac:dyDescent="0.3">
      <c r="A629" s="20"/>
      <c r="B629" s="20"/>
      <c r="C629" s="20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spans="1:20" ht="16.5" customHeight="1" x14ac:dyDescent="0.3">
      <c r="A630" s="20"/>
      <c r="B630" s="20"/>
      <c r="C630" s="20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</row>
    <row r="631" spans="1:20" ht="16.5" customHeight="1" x14ac:dyDescent="0.3">
      <c r="A631" s="20"/>
      <c r="B631" s="20"/>
      <c r="C631" s="20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spans="1:20" ht="16.5" customHeight="1" x14ac:dyDescent="0.3">
      <c r="A632" s="20"/>
      <c r="B632" s="20"/>
      <c r="C632" s="20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</row>
    <row r="633" spans="1:20" ht="16.5" customHeight="1" x14ac:dyDescent="0.3">
      <c r="A633" s="20"/>
      <c r="B633" s="20"/>
      <c r="C633" s="20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spans="1:20" ht="16.5" customHeight="1" x14ac:dyDescent="0.3">
      <c r="A634" s="20"/>
      <c r="B634" s="20"/>
      <c r="C634" s="20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</row>
    <row r="635" spans="1:20" ht="16.5" customHeight="1" x14ac:dyDescent="0.3">
      <c r="A635" s="20"/>
      <c r="B635" s="20"/>
      <c r="C635" s="20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spans="1:20" ht="16.5" customHeight="1" x14ac:dyDescent="0.3">
      <c r="A636" s="20"/>
      <c r="B636" s="20"/>
      <c r="C636" s="20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</row>
    <row r="637" spans="1:20" ht="16.5" customHeight="1" x14ac:dyDescent="0.3">
      <c r="A637" s="20"/>
      <c r="B637" s="20"/>
      <c r="C637" s="20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spans="1:20" ht="16.5" customHeight="1" x14ac:dyDescent="0.3">
      <c r="A638" s="20"/>
      <c r="B638" s="20"/>
      <c r="C638" s="20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</row>
    <row r="639" spans="1:20" ht="16.5" customHeight="1" x14ac:dyDescent="0.3">
      <c r="A639" s="20"/>
      <c r="B639" s="20"/>
      <c r="C639" s="20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spans="1:20" ht="16.5" customHeight="1" x14ac:dyDescent="0.3">
      <c r="A640" s="20"/>
      <c r="B640" s="20"/>
      <c r="C640" s="20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</row>
    <row r="641" spans="1:20" ht="16.5" customHeight="1" x14ac:dyDescent="0.3">
      <c r="A641" s="20"/>
      <c r="B641" s="20"/>
      <c r="C641" s="20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spans="1:20" ht="16.5" customHeight="1" x14ac:dyDescent="0.3">
      <c r="A642" s="20"/>
      <c r="B642" s="20"/>
      <c r="C642" s="20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</row>
    <row r="643" spans="1:20" ht="16.5" customHeight="1" x14ac:dyDescent="0.3">
      <c r="A643" s="20"/>
      <c r="B643" s="20"/>
      <c r="C643" s="20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spans="1:20" ht="16.5" customHeight="1" x14ac:dyDescent="0.3">
      <c r="A644" s="20"/>
      <c r="B644" s="20"/>
      <c r="C644" s="20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</row>
    <row r="645" spans="1:20" ht="16.5" customHeight="1" x14ac:dyDescent="0.3">
      <c r="A645" s="20"/>
      <c r="B645" s="20"/>
      <c r="C645" s="20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spans="1:20" ht="16.5" customHeight="1" x14ac:dyDescent="0.3">
      <c r="A646" s="20"/>
      <c r="B646" s="20"/>
      <c r="C646" s="20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</row>
    <row r="647" spans="1:20" ht="16.5" customHeight="1" x14ac:dyDescent="0.3">
      <c r="A647" s="20"/>
      <c r="B647" s="20"/>
      <c r="C647" s="20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spans="1:20" ht="16.5" customHeight="1" x14ac:dyDescent="0.3">
      <c r="A648" s="20"/>
      <c r="B648" s="20"/>
      <c r="C648" s="20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</row>
    <row r="649" spans="1:20" ht="16.5" customHeight="1" x14ac:dyDescent="0.3">
      <c r="A649" s="20"/>
      <c r="B649" s="20"/>
      <c r="C649" s="20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spans="1:20" ht="16.5" customHeight="1" x14ac:dyDescent="0.3">
      <c r="A650" s="20"/>
      <c r="B650" s="20"/>
      <c r="C650" s="20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</row>
    <row r="651" spans="1:20" ht="16.5" customHeight="1" x14ac:dyDescent="0.3">
      <c r="A651" s="20"/>
      <c r="B651" s="20"/>
      <c r="C651" s="20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spans="1:20" ht="16.5" customHeight="1" x14ac:dyDescent="0.3">
      <c r="A652" s="20"/>
      <c r="B652" s="20"/>
      <c r="C652" s="20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</row>
    <row r="653" spans="1:20" ht="16.5" customHeight="1" x14ac:dyDescent="0.3">
      <c r="A653" s="20"/>
      <c r="B653" s="20"/>
      <c r="C653" s="20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spans="1:20" ht="16.5" customHeight="1" x14ac:dyDescent="0.3">
      <c r="A654" s="20"/>
      <c r="B654" s="20"/>
      <c r="C654" s="20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</row>
    <row r="655" spans="1:20" ht="16.5" customHeight="1" x14ac:dyDescent="0.3">
      <c r="A655" s="20"/>
      <c r="B655" s="20"/>
      <c r="C655" s="20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spans="1:20" ht="16.5" customHeight="1" x14ac:dyDescent="0.3">
      <c r="A656" s="20"/>
      <c r="B656" s="20"/>
      <c r="C656" s="20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</row>
    <row r="657" spans="1:20" ht="16.5" customHeight="1" x14ac:dyDescent="0.3">
      <c r="A657" s="20"/>
      <c r="B657" s="20"/>
      <c r="C657" s="20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spans="1:20" ht="16.5" customHeight="1" x14ac:dyDescent="0.3">
      <c r="A658" s="20"/>
      <c r="B658" s="20"/>
      <c r="C658" s="20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</row>
    <row r="659" spans="1:20" ht="16.5" customHeight="1" x14ac:dyDescent="0.3">
      <c r="A659" s="20"/>
      <c r="B659" s="20"/>
      <c r="C659" s="20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spans="1:20" ht="16.5" customHeight="1" x14ac:dyDescent="0.3">
      <c r="A660" s="20"/>
      <c r="B660" s="20"/>
      <c r="C660" s="20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</row>
    <row r="661" spans="1:20" ht="16.5" customHeight="1" x14ac:dyDescent="0.3">
      <c r="A661" s="20"/>
      <c r="B661" s="20"/>
      <c r="C661" s="20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spans="1:20" ht="16.5" customHeight="1" x14ac:dyDescent="0.3">
      <c r="A662" s="20"/>
      <c r="B662" s="20"/>
      <c r="C662" s="20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</row>
    <row r="663" spans="1:20" ht="16.5" customHeight="1" x14ac:dyDescent="0.3">
      <c r="A663" s="20"/>
      <c r="B663" s="20"/>
      <c r="C663" s="20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spans="1:20" ht="16.5" customHeight="1" x14ac:dyDescent="0.3">
      <c r="A664" s="20"/>
      <c r="B664" s="20"/>
      <c r="C664" s="20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</row>
    <row r="665" spans="1:20" ht="16.5" customHeight="1" x14ac:dyDescent="0.3">
      <c r="A665" s="20"/>
      <c r="B665" s="20"/>
      <c r="C665" s="20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spans="1:20" ht="16.5" customHeight="1" x14ac:dyDescent="0.3">
      <c r="A666" s="20"/>
      <c r="B666" s="20"/>
      <c r="C666" s="20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</row>
    <row r="667" spans="1:20" ht="16.5" customHeight="1" x14ac:dyDescent="0.3">
      <c r="A667" s="20"/>
      <c r="B667" s="20"/>
      <c r="C667" s="20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spans="1:20" ht="16.5" customHeight="1" x14ac:dyDescent="0.3">
      <c r="A668" s="20"/>
      <c r="B668" s="20"/>
      <c r="C668" s="20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</row>
    <row r="669" spans="1:20" ht="16.5" customHeight="1" x14ac:dyDescent="0.3">
      <c r="A669" s="20"/>
      <c r="B669" s="20"/>
      <c r="C669" s="20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spans="1:20" ht="16.5" customHeight="1" x14ac:dyDescent="0.3">
      <c r="A670" s="20"/>
      <c r="B670" s="20"/>
      <c r="C670" s="20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</row>
    <row r="671" spans="1:20" ht="16.5" customHeight="1" x14ac:dyDescent="0.3">
      <c r="A671" s="20"/>
      <c r="B671" s="20"/>
      <c r="C671" s="20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spans="1:20" ht="16.5" customHeight="1" x14ac:dyDescent="0.3">
      <c r="A672" s="20"/>
      <c r="B672" s="20"/>
      <c r="C672" s="20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</row>
    <row r="673" spans="1:20" ht="16.5" customHeight="1" x14ac:dyDescent="0.3">
      <c r="A673" s="20"/>
      <c r="B673" s="20"/>
      <c r="C673" s="20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spans="1:20" ht="16.5" customHeight="1" x14ac:dyDescent="0.3">
      <c r="A674" s="20"/>
      <c r="B674" s="20"/>
      <c r="C674" s="20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</row>
    <row r="675" spans="1:20" ht="16.5" customHeight="1" x14ac:dyDescent="0.3">
      <c r="A675" s="20"/>
      <c r="B675" s="20"/>
      <c r="C675" s="20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spans="1:20" ht="16.5" customHeight="1" x14ac:dyDescent="0.3">
      <c r="A676" s="20"/>
      <c r="B676" s="20"/>
      <c r="C676" s="20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</row>
    <row r="677" spans="1:20" ht="16.5" customHeight="1" x14ac:dyDescent="0.3">
      <c r="A677" s="20"/>
      <c r="B677" s="20"/>
      <c r="C677" s="20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spans="1:20" ht="16.5" customHeight="1" x14ac:dyDescent="0.3">
      <c r="A678" s="20"/>
      <c r="B678" s="20"/>
      <c r="C678" s="20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</row>
    <row r="679" spans="1:20" ht="16.5" customHeight="1" x14ac:dyDescent="0.3">
      <c r="A679" s="20"/>
      <c r="B679" s="20"/>
      <c r="C679" s="20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spans="1:20" ht="16.5" customHeight="1" x14ac:dyDescent="0.3">
      <c r="A680" s="20"/>
      <c r="B680" s="20"/>
      <c r="C680" s="20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</row>
    <row r="681" spans="1:20" ht="16.5" customHeight="1" x14ac:dyDescent="0.3">
      <c r="A681" s="20"/>
      <c r="B681" s="20"/>
      <c r="C681" s="20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spans="1:20" ht="16.5" customHeight="1" x14ac:dyDescent="0.3">
      <c r="A682" s="20"/>
      <c r="B682" s="20"/>
      <c r="C682" s="20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</row>
    <row r="683" spans="1:20" ht="16.5" customHeight="1" x14ac:dyDescent="0.3">
      <c r="A683" s="20"/>
      <c r="B683" s="20"/>
      <c r="C683" s="20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spans="1:20" ht="16.5" customHeight="1" x14ac:dyDescent="0.3">
      <c r="A684" s="20"/>
      <c r="B684" s="20"/>
      <c r="C684" s="20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</row>
    <row r="685" spans="1:20" ht="16.5" customHeight="1" x14ac:dyDescent="0.3">
      <c r="A685" s="20"/>
      <c r="B685" s="20"/>
      <c r="C685" s="20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spans="1:20" ht="16.5" customHeight="1" x14ac:dyDescent="0.3">
      <c r="A686" s="20"/>
      <c r="B686" s="20"/>
      <c r="C686" s="20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</row>
    <row r="687" spans="1:20" ht="16.5" customHeight="1" x14ac:dyDescent="0.3">
      <c r="A687" s="20"/>
      <c r="B687" s="20"/>
      <c r="C687" s="20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spans="1:20" ht="16.5" customHeight="1" x14ac:dyDescent="0.3">
      <c r="A688" s="20"/>
      <c r="B688" s="20"/>
      <c r="C688" s="20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</row>
    <row r="689" spans="1:20" ht="16.5" customHeight="1" x14ac:dyDescent="0.3">
      <c r="A689" s="20"/>
      <c r="B689" s="20"/>
      <c r="C689" s="20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spans="1:20" ht="16.5" customHeight="1" x14ac:dyDescent="0.3">
      <c r="A690" s="20"/>
      <c r="B690" s="20"/>
      <c r="C690" s="20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</row>
    <row r="691" spans="1:20" ht="16.5" customHeight="1" x14ac:dyDescent="0.3">
      <c r="A691" s="20"/>
      <c r="B691" s="20"/>
      <c r="C691" s="20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spans="1:20" ht="16.5" customHeight="1" x14ac:dyDescent="0.3">
      <c r="A692" s="20"/>
      <c r="B692" s="20"/>
      <c r="C692" s="20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</row>
    <row r="693" spans="1:20" ht="16.5" customHeight="1" x14ac:dyDescent="0.3">
      <c r="A693" s="20"/>
      <c r="B693" s="20"/>
      <c r="C693" s="20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spans="1:20" ht="16.5" customHeight="1" x14ac:dyDescent="0.3">
      <c r="A694" s="20"/>
      <c r="B694" s="20"/>
      <c r="C694" s="20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</row>
    <row r="695" spans="1:20" ht="16.5" customHeight="1" x14ac:dyDescent="0.3">
      <c r="A695" s="20"/>
      <c r="B695" s="20"/>
      <c r="C695" s="20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spans="1:20" ht="16.5" customHeight="1" x14ac:dyDescent="0.3">
      <c r="A696" s="20"/>
      <c r="B696" s="20"/>
      <c r="C696" s="20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</row>
    <row r="697" spans="1:20" ht="16.5" customHeight="1" x14ac:dyDescent="0.3">
      <c r="A697" s="20"/>
      <c r="B697" s="20"/>
      <c r="C697" s="20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spans="1:20" ht="16.5" customHeight="1" x14ac:dyDescent="0.3">
      <c r="A698" s="20"/>
      <c r="B698" s="20"/>
      <c r="C698" s="20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</row>
    <row r="699" spans="1:20" ht="16.5" customHeight="1" x14ac:dyDescent="0.3">
      <c r="A699" s="20"/>
      <c r="B699" s="20"/>
      <c r="C699" s="20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spans="1:20" ht="16.5" customHeight="1" x14ac:dyDescent="0.3">
      <c r="A700" s="20"/>
      <c r="B700" s="20"/>
      <c r="C700" s="20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</row>
    <row r="701" spans="1:20" ht="16.5" customHeight="1" x14ac:dyDescent="0.3">
      <c r="A701" s="20"/>
      <c r="B701" s="20"/>
      <c r="C701" s="20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spans="1:20" ht="16.5" customHeight="1" x14ac:dyDescent="0.3">
      <c r="A702" s="20"/>
      <c r="B702" s="20"/>
      <c r="C702" s="20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</row>
    <row r="703" spans="1:20" ht="16.5" customHeight="1" x14ac:dyDescent="0.3">
      <c r="A703" s="20"/>
      <c r="B703" s="20"/>
      <c r="C703" s="20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spans="1:20" ht="16.5" customHeight="1" x14ac:dyDescent="0.3">
      <c r="A704" s="20"/>
      <c r="B704" s="20"/>
      <c r="C704" s="20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</row>
    <row r="705" spans="1:20" ht="16.5" customHeight="1" x14ac:dyDescent="0.3">
      <c r="A705" s="20"/>
      <c r="B705" s="20"/>
      <c r="C705" s="20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spans="1:20" ht="16.5" customHeight="1" x14ac:dyDescent="0.3">
      <c r="A706" s="20"/>
      <c r="B706" s="20"/>
      <c r="C706" s="20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</row>
    <row r="707" spans="1:20" ht="16.5" customHeight="1" x14ac:dyDescent="0.3">
      <c r="A707" s="20"/>
      <c r="B707" s="20"/>
      <c r="C707" s="20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spans="1:20" ht="16.5" customHeight="1" x14ac:dyDescent="0.3">
      <c r="A708" s="20"/>
      <c r="B708" s="20"/>
      <c r="C708" s="20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</row>
    <row r="709" spans="1:20" ht="16.5" customHeight="1" x14ac:dyDescent="0.3">
      <c r="A709" s="20"/>
      <c r="B709" s="20"/>
      <c r="C709" s="20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spans="1:20" ht="16.5" customHeight="1" x14ac:dyDescent="0.3">
      <c r="A710" s="20"/>
      <c r="B710" s="20"/>
      <c r="C710" s="20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</row>
    <row r="711" spans="1:20" ht="16.5" customHeight="1" x14ac:dyDescent="0.3">
      <c r="A711" s="20"/>
      <c r="B711" s="20"/>
      <c r="C711" s="20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spans="1:20" ht="16.5" customHeight="1" x14ac:dyDescent="0.3">
      <c r="A712" s="20"/>
      <c r="B712" s="20"/>
      <c r="C712" s="20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</row>
    <row r="713" spans="1:20" ht="16.5" customHeight="1" x14ac:dyDescent="0.3">
      <c r="A713" s="20"/>
      <c r="B713" s="20"/>
      <c r="C713" s="20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spans="1:20" ht="16.5" customHeight="1" x14ac:dyDescent="0.3">
      <c r="A714" s="20"/>
      <c r="B714" s="20"/>
      <c r="C714" s="20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</row>
    <row r="715" spans="1:20" ht="16.5" customHeight="1" x14ac:dyDescent="0.3">
      <c r="A715" s="20"/>
      <c r="B715" s="20"/>
      <c r="C715" s="20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spans="1:20" ht="16.5" customHeight="1" x14ac:dyDescent="0.3">
      <c r="A716" s="20"/>
      <c r="B716" s="20"/>
      <c r="C716" s="20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</row>
    <row r="717" spans="1:20" ht="16.5" customHeight="1" x14ac:dyDescent="0.3">
      <c r="A717" s="20"/>
      <c r="B717" s="20"/>
      <c r="C717" s="20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spans="1:20" ht="16.5" customHeight="1" x14ac:dyDescent="0.3">
      <c r="A718" s="20"/>
      <c r="B718" s="20"/>
      <c r="C718" s="20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</row>
    <row r="719" spans="1:20" ht="16.5" customHeight="1" x14ac:dyDescent="0.3">
      <c r="A719" s="20"/>
      <c r="B719" s="20"/>
      <c r="C719" s="20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spans="1:20" ht="16.5" customHeight="1" x14ac:dyDescent="0.3">
      <c r="A720" s="20"/>
      <c r="B720" s="20"/>
      <c r="C720" s="20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</row>
    <row r="721" spans="1:20" ht="16.5" customHeight="1" x14ac:dyDescent="0.3">
      <c r="A721" s="20"/>
      <c r="B721" s="20"/>
      <c r="C721" s="20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spans="1:20" ht="16.5" customHeight="1" x14ac:dyDescent="0.3">
      <c r="A722" s="20"/>
      <c r="B722" s="20"/>
      <c r="C722" s="20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</row>
    <row r="723" spans="1:20" ht="16.5" customHeight="1" x14ac:dyDescent="0.3">
      <c r="A723" s="20"/>
      <c r="B723" s="20"/>
      <c r="C723" s="20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spans="1:20" ht="16.5" customHeight="1" x14ac:dyDescent="0.3">
      <c r="A724" s="20"/>
      <c r="B724" s="20"/>
      <c r="C724" s="20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</row>
    <row r="725" spans="1:20" ht="16.5" customHeight="1" x14ac:dyDescent="0.3">
      <c r="A725" s="20"/>
      <c r="B725" s="20"/>
      <c r="C725" s="20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spans="1:20" ht="16.5" customHeight="1" x14ac:dyDescent="0.3">
      <c r="A726" s="20"/>
      <c r="B726" s="20"/>
      <c r="C726" s="20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</row>
    <row r="727" spans="1:20" ht="16.5" customHeight="1" x14ac:dyDescent="0.3">
      <c r="A727" s="20"/>
      <c r="B727" s="20"/>
      <c r="C727" s="20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spans="1:20" ht="16.5" customHeight="1" x14ac:dyDescent="0.3">
      <c r="A728" s="20"/>
      <c r="B728" s="20"/>
      <c r="C728" s="20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</row>
    <row r="729" spans="1:20" ht="16.5" customHeight="1" x14ac:dyDescent="0.3">
      <c r="A729" s="20"/>
      <c r="B729" s="20"/>
      <c r="C729" s="20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spans="1:20" ht="16.5" customHeight="1" x14ac:dyDescent="0.3">
      <c r="A730" s="20"/>
      <c r="B730" s="20"/>
      <c r="C730" s="20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</row>
    <row r="731" spans="1:20" ht="16.5" customHeight="1" x14ac:dyDescent="0.3">
      <c r="A731" s="20"/>
      <c r="B731" s="20"/>
      <c r="C731" s="20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spans="1:20" ht="16.5" customHeight="1" x14ac:dyDescent="0.3">
      <c r="A732" s="20"/>
      <c r="B732" s="20"/>
      <c r="C732" s="20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</row>
    <row r="733" spans="1:20" ht="16.5" customHeight="1" x14ac:dyDescent="0.3">
      <c r="A733" s="20"/>
      <c r="B733" s="20"/>
      <c r="C733" s="20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spans="1:20" ht="16.5" customHeight="1" x14ac:dyDescent="0.3">
      <c r="A734" s="20"/>
      <c r="B734" s="20"/>
      <c r="C734" s="20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</row>
    <row r="735" spans="1:20" ht="16.5" customHeight="1" x14ac:dyDescent="0.3">
      <c r="A735" s="20"/>
      <c r="B735" s="20"/>
      <c r="C735" s="20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spans="1:20" ht="16.5" customHeight="1" x14ac:dyDescent="0.3">
      <c r="A736" s="20"/>
      <c r="B736" s="20"/>
      <c r="C736" s="20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</row>
    <row r="737" spans="1:20" ht="16.5" customHeight="1" x14ac:dyDescent="0.3">
      <c r="A737" s="20"/>
      <c r="B737" s="20"/>
      <c r="C737" s="20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spans="1:20" ht="16.5" customHeight="1" x14ac:dyDescent="0.3">
      <c r="A738" s="20"/>
      <c r="B738" s="20"/>
      <c r="C738" s="20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</row>
    <row r="739" spans="1:20" ht="16.5" customHeight="1" x14ac:dyDescent="0.3">
      <c r="A739" s="20"/>
      <c r="B739" s="20"/>
      <c r="C739" s="20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spans="1:20" ht="16.5" customHeight="1" x14ac:dyDescent="0.3">
      <c r="A740" s="20"/>
      <c r="B740" s="20"/>
      <c r="C740" s="20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</row>
    <row r="741" spans="1:20" ht="16.5" customHeight="1" x14ac:dyDescent="0.3">
      <c r="A741" s="20"/>
      <c r="B741" s="20"/>
      <c r="C741" s="20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spans="1:20" ht="16.5" customHeight="1" x14ac:dyDescent="0.3">
      <c r="A742" s="20"/>
      <c r="B742" s="20"/>
      <c r="C742" s="20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</row>
    <row r="743" spans="1:20" ht="16.5" customHeight="1" x14ac:dyDescent="0.3">
      <c r="A743" s="20"/>
      <c r="B743" s="20"/>
      <c r="C743" s="20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spans="1:20" ht="16.5" customHeight="1" x14ac:dyDescent="0.3">
      <c r="A744" s="20"/>
      <c r="B744" s="20"/>
      <c r="C744" s="20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</row>
    <row r="745" spans="1:20" ht="16.5" customHeight="1" x14ac:dyDescent="0.3">
      <c r="A745" s="20"/>
      <c r="B745" s="20"/>
      <c r="C745" s="20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spans="1:20" ht="16.5" customHeight="1" x14ac:dyDescent="0.3">
      <c r="A746" s="20"/>
      <c r="B746" s="20"/>
      <c r="C746" s="20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</row>
    <row r="747" spans="1:20" ht="16.5" customHeight="1" x14ac:dyDescent="0.3">
      <c r="A747" s="20"/>
      <c r="B747" s="20"/>
      <c r="C747" s="20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spans="1:20" ht="16.5" customHeight="1" x14ac:dyDescent="0.3">
      <c r="A748" s="20"/>
      <c r="B748" s="20"/>
      <c r="C748" s="20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</row>
    <row r="749" spans="1:20" ht="16.5" customHeight="1" x14ac:dyDescent="0.3">
      <c r="A749" s="20"/>
      <c r="B749" s="20"/>
      <c r="C749" s="20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spans="1:20" ht="16.5" customHeight="1" x14ac:dyDescent="0.3">
      <c r="A750" s="20"/>
      <c r="B750" s="20"/>
      <c r="C750" s="20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</row>
    <row r="751" spans="1:20" ht="16.5" customHeight="1" x14ac:dyDescent="0.3">
      <c r="A751" s="20"/>
      <c r="B751" s="20"/>
      <c r="C751" s="20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spans="1:20" ht="16.5" customHeight="1" x14ac:dyDescent="0.3">
      <c r="A752" s="20"/>
      <c r="B752" s="20"/>
      <c r="C752" s="20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</row>
    <row r="753" spans="1:20" ht="16.5" customHeight="1" x14ac:dyDescent="0.3">
      <c r="A753" s="20"/>
      <c r="B753" s="20"/>
      <c r="C753" s="20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spans="1:20" ht="16.5" customHeight="1" x14ac:dyDescent="0.3">
      <c r="A754" s="20"/>
      <c r="B754" s="20"/>
      <c r="C754" s="20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</row>
    <row r="755" spans="1:20" ht="16.5" customHeight="1" x14ac:dyDescent="0.3">
      <c r="A755" s="20"/>
      <c r="B755" s="20"/>
      <c r="C755" s="20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spans="1:20" ht="16.5" customHeight="1" x14ac:dyDescent="0.3">
      <c r="A756" s="20"/>
      <c r="B756" s="20"/>
      <c r="C756" s="20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</row>
    <row r="757" spans="1:20" ht="16.5" customHeight="1" x14ac:dyDescent="0.3">
      <c r="A757" s="20"/>
      <c r="B757" s="20"/>
      <c r="C757" s="20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spans="1:20" ht="16.5" customHeight="1" x14ac:dyDescent="0.3">
      <c r="A758" s="20"/>
      <c r="B758" s="20"/>
      <c r="C758" s="20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</row>
    <row r="759" spans="1:20" ht="16.5" customHeight="1" x14ac:dyDescent="0.3">
      <c r="A759" s="20"/>
      <c r="B759" s="20"/>
      <c r="C759" s="20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spans="1:20" ht="16.5" customHeight="1" x14ac:dyDescent="0.3">
      <c r="A760" s="20"/>
      <c r="B760" s="20"/>
      <c r="C760" s="20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</row>
    <row r="761" spans="1:20" ht="16.5" customHeight="1" x14ac:dyDescent="0.3">
      <c r="A761" s="20"/>
      <c r="B761" s="20"/>
      <c r="C761" s="20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spans="1:20" ht="16.5" customHeight="1" x14ac:dyDescent="0.3">
      <c r="A762" s="20"/>
      <c r="B762" s="20"/>
      <c r="C762" s="20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</row>
    <row r="763" spans="1:20" ht="16.5" customHeight="1" x14ac:dyDescent="0.3">
      <c r="A763" s="20"/>
      <c r="B763" s="20"/>
      <c r="C763" s="20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spans="1:20" ht="16.5" customHeight="1" x14ac:dyDescent="0.3">
      <c r="A764" s="20"/>
      <c r="B764" s="20"/>
      <c r="C764" s="20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</row>
    <row r="765" spans="1:20" ht="16.5" customHeight="1" x14ac:dyDescent="0.3">
      <c r="A765" s="20"/>
      <c r="B765" s="20"/>
      <c r="C765" s="20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spans="1:20" ht="16.5" customHeight="1" x14ac:dyDescent="0.3">
      <c r="A766" s="20"/>
      <c r="B766" s="20"/>
      <c r="C766" s="20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</row>
    <row r="767" spans="1:20" ht="16.5" customHeight="1" x14ac:dyDescent="0.3">
      <c r="A767" s="20"/>
      <c r="B767" s="20"/>
      <c r="C767" s="20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spans="1:20" ht="16.5" customHeight="1" x14ac:dyDescent="0.3">
      <c r="A768" s="20"/>
      <c r="B768" s="20"/>
      <c r="C768" s="20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</row>
    <row r="769" spans="1:20" ht="16.5" customHeight="1" x14ac:dyDescent="0.3">
      <c r="A769" s="20"/>
      <c r="B769" s="20"/>
      <c r="C769" s="20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spans="1:20" ht="16.5" customHeight="1" x14ac:dyDescent="0.3">
      <c r="A770" s="20"/>
      <c r="B770" s="20"/>
      <c r="C770" s="20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</row>
    <row r="771" spans="1:20" ht="16.5" customHeight="1" x14ac:dyDescent="0.3">
      <c r="A771" s="20"/>
      <c r="B771" s="20"/>
      <c r="C771" s="20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spans="1:20" ht="16.5" customHeight="1" x14ac:dyDescent="0.3">
      <c r="A772" s="20"/>
      <c r="B772" s="20"/>
      <c r="C772" s="20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</row>
    <row r="773" spans="1:20" ht="16.5" customHeight="1" x14ac:dyDescent="0.3">
      <c r="A773" s="20"/>
      <c r="B773" s="20"/>
      <c r="C773" s="20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spans="1:20" ht="16.5" customHeight="1" x14ac:dyDescent="0.3">
      <c r="A774" s="20"/>
      <c r="B774" s="20"/>
      <c r="C774" s="20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</row>
    <row r="775" spans="1:20" ht="16.5" customHeight="1" x14ac:dyDescent="0.3">
      <c r="A775" s="20"/>
      <c r="B775" s="20"/>
      <c r="C775" s="20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spans="1:20" ht="16.5" customHeight="1" x14ac:dyDescent="0.3">
      <c r="A776" s="20"/>
      <c r="B776" s="20"/>
      <c r="C776" s="20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</row>
    <row r="777" spans="1:20" ht="16.5" customHeight="1" x14ac:dyDescent="0.3">
      <c r="A777" s="20"/>
      <c r="B777" s="20"/>
      <c r="C777" s="20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spans="1:20" ht="16.5" customHeight="1" x14ac:dyDescent="0.3">
      <c r="A778" s="20"/>
      <c r="B778" s="20"/>
      <c r="C778" s="20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</row>
    <row r="779" spans="1:20" ht="16.5" customHeight="1" x14ac:dyDescent="0.3">
      <c r="A779" s="20"/>
      <c r="B779" s="20"/>
      <c r="C779" s="20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spans="1:20" ht="16.5" customHeight="1" x14ac:dyDescent="0.3">
      <c r="A780" s="20"/>
      <c r="B780" s="20"/>
      <c r="C780" s="20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</row>
    <row r="781" spans="1:20" ht="16.5" customHeight="1" x14ac:dyDescent="0.3">
      <c r="A781" s="20"/>
      <c r="B781" s="20"/>
      <c r="C781" s="20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spans="1:20" ht="16.5" customHeight="1" x14ac:dyDescent="0.3">
      <c r="A782" s="20"/>
      <c r="B782" s="20"/>
      <c r="C782" s="20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</row>
    <row r="783" spans="1:20" ht="16.5" customHeight="1" x14ac:dyDescent="0.3">
      <c r="A783" s="20"/>
      <c r="B783" s="20"/>
      <c r="C783" s="20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spans="1:20" ht="16.5" customHeight="1" x14ac:dyDescent="0.3">
      <c r="A784" s="20"/>
      <c r="B784" s="20"/>
      <c r="C784" s="20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</row>
    <row r="785" spans="1:20" ht="16.5" customHeight="1" x14ac:dyDescent="0.3">
      <c r="A785" s="20"/>
      <c r="B785" s="20"/>
      <c r="C785" s="20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spans="1:20" ht="16.5" customHeight="1" x14ac:dyDescent="0.3">
      <c r="A786" s="20"/>
      <c r="B786" s="20"/>
      <c r="C786" s="20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</row>
    <row r="787" spans="1:20" ht="16.5" customHeight="1" x14ac:dyDescent="0.3">
      <c r="A787" s="20"/>
      <c r="B787" s="20"/>
      <c r="C787" s="20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spans="1:20" ht="16.5" customHeight="1" x14ac:dyDescent="0.3">
      <c r="A788" s="20"/>
      <c r="B788" s="20"/>
      <c r="C788" s="20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</row>
    <row r="789" spans="1:20" ht="16.5" customHeight="1" x14ac:dyDescent="0.3">
      <c r="A789" s="20"/>
      <c r="B789" s="20"/>
      <c r="C789" s="20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spans="1:20" ht="16.5" customHeight="1" x14ac:dyDescent="0.3">
      <c r="A790" s="20"/>
      <c r="B790" s="20"/>
      <c r="C790" s="20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</row>
    <row r="791" spans="1:20" ht="16.5" customHeight="1" x14ac:dyDescent="0.3">
      <c r="A791" s="20"/>
      <c r="B791" s="20"/>
      <c r="C791" s="20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spans="1:20" ht="16.5" customHeight="1" x14ac:dyDescent="0.3">
      <c r="A792" s="20"/>
      <c r="B792" s="20"/>
      <c r="C792" s="20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</row>
    <row r="793" spans="1:20" ht="16.5" customHeight="1" x14ac:dyDescent="0.3">
      <c r="A793" s="20"/>
      <c r="B793" s="20"/>
      <c r="C793" s="20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spans="1:20" ht="16.5" customHeight="1" x14ac:dyDescent="0.3">
      <c r="A794" s="20"/>
      <c r="B794" s="20"/>
      <c r="C794" s="20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</row>
    <row r="795" spans="1:20" ht="16.5" customHeight="1" x14ac:dyDescent="0.3">
      <c r="A795" s="20"/>
      <c r="B795" s="20"/>
      <c r="C795" s="20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spans="1:20" ht="16.5" customHeight="1" x14ac:dyDescent="0.3">
      <c r="A796" s="20"/>
      <c r="B796" s="20"/>
      <c r="C796" s="20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</row>
    <row r="797" spans="1:20" ht="16.5" customHeight="1" x14ac:dyDescent="0.3">
      <c r="A797" s="20"/>
      <c r="B797" s="20"/>
      <c r="C797" s="20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spans="1:20" ht="16.5" customHeight="1" x14ac:dyDescent="0.3">
      <c r="A798" s="20"/>
      <c r="B798" s="20"/>
      <c r="C798" s="20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</row>
    <row r="799" spans="1:20" ht="16.5" customHeight="1" x14ac:dyDescent="0.3">
      <c r="A799" s="20"/>
      <c r="B799" s="20"/>
      <c r="C799" s="20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spans="1:20" ht="16.5" customHeight="1" x14ac:dyDescent="0.3">
      <c r="A800" s="20"/>
      <c r="B800" s="20"/>
      <c r="C800" s="20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</row>
    <row r="801" spans="1:20" ht="16.5" customHeight="1" x14ac:dyDescent="0.3">
      <c r="A801" s="20"/>
      <c r="B801" s="20"/>
      <c r="C801" s="20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spans="1:20" ht="16.5" customHeight="1" x14ac:dyDescent="0.3">
      <c r="A802" s="20"/>
      <c r="B802" s="20"/>
      <c r="C802" s="20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</row>
    <row r="803" spans="1:20" ht="16.5" customHeight="1" x14ac:dyDescent="0.3">
      <c r="A803" s="20"/>
      <c r="B803" s="20"/>
      <c r="C803" s="20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spans="1:20" ht="16.5" customHeight="1" x14ac:dyDescent="0.3">
      <c r="A804" s="20"/>
      <c r="B804" s="20"/>
      <c r="C804" s="20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</row>
    <row r="805" spans="1:20" ht="16.5" customHeight="1" x14ac:dyDescent="0.3">
      <c r="A805" s="20"/>
      <c r="B805" s="20"/>
      <c r="C805" s="20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spans="1:20" ht="16.5" customHeight="1" x14ac:dyDescent="0.3">
      <c r="A806" s="20"/>
      <c r="B806" s="20"/>
      <c r="C806" s="20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</row>
    <row r="807" spans="1:20" ht="16.5" customHeight="1" x14ac:dyDescent="0.3">
      <c r="A807" s="20"/>
      <c r="B807" s="20"/>
      <c r="C807" s="20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spans="1:20" ht="16.5" customHeight="1" x14ac:dyDescent="0.3">
      <c r="A808" s="20"/>
      <c r="B808" s="20"/>
      <c r="C808" s="20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</row>
    <row r="809" spans="1:20" ht="16.5" customHeight="1" x14ac:dyDescent="0.3">
      <c r="A809" s="20"/>
      <c r="B809" s="20"/>
      <c r="C809" s="20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spans="1:20" ht="16.5" customHeight="1" x14ac:dyDescent="0.3">
      <c r="A810" s="20"/>
      <c r="B810" s="20"/>
      <c r="C810" s="20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</row>
    <row r="811" spans="1:20" ht="16.5" customHeight="1" x14ac:dyDescent="0.3">
      <c r="A811" s="20"/>
      <c r="B811" s="20"/>
      <c r="C811" s="20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spans="1:20" ht="16.5" customHeight="1" x14ac:dyDescent="0.3">
      <c r="A812" s="20"/>
      <c r="B812" s="20"/>
      <c r="C812" s="20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</row>
    <row r="813" spans="1:20" ht="16.5" customHeight="1" x14ac:dyDescent="0.3">
      <c r="A813" s="20"/>
      <c r="B813" s="20"/>
      <c r="C813" s="20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spans="1:20" ht="16.5" customHeight="1" x14ac:dyDescent="0.3">
      <c r="A814" s="20"/>
      <c r="B814" s="20"/>
      <c r="C814" s="20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</row>
    <row r="815" spans="1:20" ht="16.5" customHeight="1" x14ac:dyDescent="0.3">
      <c r="A815" s="20"/>
      <c r="B815" s="20"/>
      <c r="C815" s="20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spans="1:20" ht="16.5" customHeight="1" x14ac:dyDescent="0.3">
      <c r="A816" s="20"/>
      <c r="B816" s="20"/>
      <c r="C816" s="20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</row>
    <row r="817" spans="1:20" ht="16.5" customHeight="1" x14ac:dyDescent="0.3">
      <c r="A817" s="20"/>
      <c r="B817" s="20"/>
      <c r="C817" s="20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spans="1:20" ht="16.5" customHeight="1" x14ac:dyDescent="0.3">
      <c r="A818" s="20"/>
      <c r="B818" s="20"/>
      <c r="C818" s="20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</row>
    <row r="819" spans="1:20" ht="16.5" customHeight="1" x14ac:dyDescent="0.3">
      <c r="A819" s="20"/>
      <c r="B819" s="20"/>
      <c r="C819" s="20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spans="1:20" ht="16.5" customHeight="1" x14ac:dyDescent="0.3">
      <c r="A820" s="20"/>
      <c r="B820" s="20"/>
      <c r="C820" s="20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</row>
    <row r="821" spans="1:20" ht="16.5" customHeight="1" x14ac:dyDescent="0.3">
      <c r="A821" s="20"/>
      <c r="B821" s="20"/>
      <c r="C821" s="20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spans="1:20" ht="16.5" customHeight="1" x14ac:dyDescent="0.3">
      <c r="A822" s="20"/>
      <c r="B822" s="20"/>
      <c r="C822" s="20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</row>
    <row r="823" spans="1:20" ht="16.5" customHeight="1" x14ac:dyDescent="0.3">
      <c r="A823" s="20"/>
      <c r="B823" s="20"/>
      <c r="C823" s="20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spans="1:20" ht="16.5" customHeight="1" x14ac:dyDescent="0.3">
      <c r="A824" s="20"/>
      <c r="B824" s="20"/>
      <c r="C824" s="20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</row>
    <row r="825" spans="1:20" ht="16.5" customHeight="1" x14ac:dyDescent="0.3">
      <c r="A825" s="20"/>
      <c r="B825" s="20"/>
      <c r="C825" s="20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spans="1:20" ht="16.5" customHeight="1" x14ac:dyDescent="0.3">
      <c r="A826" s="20"/>
      <c r="B826" s="20"/>
      <c r="C826" s="20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</row>
    <row r="827" spans="1:20" ht="16.5" customHeight="1" x14ac:dyDescent="0.3">
      <c r="A827" s="20"/>
      <c r="B827" s="20"/>
      <c r="C827" s="20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spans="1:20" ht="16.5" customHeight="1" x14ac:dyDescent="0.3">
      <c r="A828" s="20"/>
      <c r="B828" s="20"/>
      <c r="C828" s="20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</row>
    <row r="829" spans="1:20" ht="16.5" customHeight="1" x14ac:dyDescent="0.3">
      <c r="A829" s="20"/>
      <c r="B829" s="20"/>
      <c r="C829" s="20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spans="1:20" ht="16.5" customHeight="1" x14ac:dyDescent="0.3">
      <c r="A830" s="20"/>
      <c r="B830" s="20"/>
      <c r="C830" s="20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</row>
    <row r="831" spans="1:20" ht="16.5" customHeight="1" x14ac:dyDescent="0.3">
      <c r="A831" s="20"/>
      <c r="B831" s="20"/>
      <c r="C831" s="20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spans="1:20" ht="16.5" customHeight="1" x14ac:dyDescent="0.3">
      <c r="A832" s="20"/>
      <c r="B832" s="20"/>
      <c r="C832" s="20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</row>
    <row r="833" spans="1:20" ht="16.5" customHeight="1" x14ac:dyDescent="0.3">
      <c r="A833" s="20"/>
      <c r="B833" s="20"/>
      <c r="C833" s="20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spans="1:20" ht="16.5" customHeight="1" x14ac:dyDescent="0.3">
      <c r="A834" s="20"/>
      <c r="B834" s="20"/>
      <c r="C834" s="20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</row>
    <row r="835" spans="1:20" ht="16.5" customHeight="1" x14ac:dyDescent="0.3">
      <c r="A835" s="20"/>
      <c r="B835" s="20"/>
      <c r="C835" s="20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spans="1:20" ht="16.5" customHeight="1" x14ac:dyDescent="0.3">
      <c r="A836" s="20"/>
      <c r="B836" s="20"/>
      <c r="C836" s="20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</row>
    <row r="837" spans="1:20" ht="16.5" customHeight="1" x14ac:dyDescent="0.3">
      <c r="A837" s="20"/>
      <c r="B837" s="20"/>
      <c r="C837" s="20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spans="1:20" ht="16.5" customHeight="1" x14ac:dyDescent="0.3">
      <c r="A838" s="20"/>
      <c r="B838" s="20"/>
      <c r="C838" s="20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</row>
    <row r="839" spans="1:20" ht="16.5" customHeight="1" x14ac:dyDescent="0.3">
      <c r="A839" s="20"/>
      <c r="B839" s="20"/>
      <c r="C839" s="20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spans="1:20" ht="16.5" customHeight="1" x14ac:dyDescent="0.3">
      <c r="A840" s="20"/>
      <c r="B840" s="20"/>
      <c r="C840" s="20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</row>
    <row r="841" spans="1:20" ht="16.5" customHeight="1" x14ac:dyDescent="0.3">
      <c r="A841" s="20"/>
      <c r="B841" s="20"/>
      <c r="C841" s="20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spans="1:20" ht="16.5" customHeight="1" x14ac:dyDescent="0.3">
      <c r="A842" s="20"/>
      <c r="B842" s="20"/>
      <c r="C842" s="20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</row>
    <row r="843" spans="1:20" ht="16.5" customHeight="1" x14ac:dyDescent="0.3">
      <c r="A843" s="20"/>
      <c r="B843" s="20"/>
      <c r="C843" s="20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spans="1:20" ht="16.5" customHeight="1" x14ac:dyDescent="0.3">
      <c r="A844" s="20"/>
      <c r="B844" s="20"/>
      <c r="C844" s="20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</row>
    <row r="845" spans="1:20" ht="16.5" customHeight="1" x14ac:dyDescent="0.3">
      <c r="A845" s="20"/>
      <c r="B845" s="20"/>
      <c r="C845" s="20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spans="1:20" ht="16.5" customHeight="1" x14ac:dyDescent="0.3">
      <c r="A846" s="20"/>
      <c r="B846" s="20"/>
      <c r="C846" s="20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</row>
    <row r="847" spans="1:20" ht="16.5" customHeight="1" x14ac:dyDescent="0.3">
      <c r="A847" s="20"/>
      <c r="B847" s="20"/>
      <c r="C847" s="20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spans="1:20" ht="16.5" customHeight="1" x14ac:dyDescent="0.3">
      <c r="A848" s="20"/>
      <c r="B848" s="20"/>
      <c r="C848" s="20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</row>
    <row r="849" spans="1:20" ht="16.5" customHeight="1" x14ac:dyDescent="0.3">
      <c r="A849" s="20"/>
      <c r="B849" s="20"/>
      <c r="C849" s="20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spans="1:20" ht="16.5" customHeight="1" x14ac:dyDescent="0.3">
      <c r="A850" s="20"/>
      <c r="B850" s="20"/>
      <c r="C850" s="20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spans="1:20" ht="16.5" customHeight="1" x14ac:dyDescent="0.3">
      <c r="A851" s="20"/>
      <c r="B851" s="20"/>
      <c r="C851" s="20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spans="1:20" ht="16.5" customHeight="1" x14ac:dyDescent="0.3">
      <c r="A852" s="20"/>
      <c r="B852" s="20"/>
      <c r="C852" s="20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</row>
    <row r="853" spans="1:20" ht="16.5" customHeight="1" x14ac:dyDescent="0.3">
      <c r="A853" s="20"/>
      <c r="B853" s="20"/>
      <c r="C853" s="20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spans="1:20" ht="16.5" customHeight="1" x14ac:dyDescent="0.3">
      <c r="A854" s="20"/>
      <c r="B854" s="20"/>
      <c r="C854" s="20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</row>
    <row r="855" spans="1:20" ht="16.5" customHeight="1" x14ac:dyDescent="0.3">
      <c r="A855" s="20"/>
      <c r="B855" s="20"/>
      <c r="C855" s="20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spans="1:20" ht="16.5" customHeight="1" x14ac:dyDescent="0.3">
      <c r="A856" s="20"/>
      <c r="B856" s="20"/>
      <c r="C856" s="20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</row>
    <row r="857" spans="1:20" ht="16.5" customHeight="1" x14ac:dyDescent="0.3">
      <c r="A857" s="20"/>
      <c r="B857" s="20"/>
      <c r="C857" s="20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spans="1:20" ht="16.5" customHeight="1" x14ac:dyDescent="0.3">
      <c r="A858" s="20"/>
      <c r="B858" s="20"/>
      <c r="C858" s="20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</row>
    <row r="859" spans="1:20" ht="16.5" customHeight="1" x14ac:dyDescent="0.3">
      <c r="A859" s="20"/>
      <c r="B859" s="20"/>
      <c r="C859" s="20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spans="1:20" ht="16.5" customHeight="1" x14ac:dyDescent="0.3">
      <c r="A860" s="20"/>
      <c r="B860" s="20"/>
      <c r="C860" s="20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</row>
    <row r="861" spans="1:20" ht="16.5" customHeight="1" x14ac:dyDescent="0.3">
      <c r="A861" s="20"/>
      <c r="B861" s="20"/>
      <c r="C861" s="20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spans="1:20" ht="16.5" customHeight="1" x14ac:dyDescent="0.3">
      <c r="A862" s="20"/>
      <c r="B862" s="20"/>
      <c r="C862" s="20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</row>
    <row r="863" spans="1:20" ht="16.5" customHeight="1" x14ac:dyDescent="0.3">
      <c r="A863" s="20"/>
      <c r="B863" s="20"/>
      <c r="C863" s="20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spans="1:20" ht="16.5" customHeight="1" x14ac:dyDescent="0.3">
      <c r="A864" s="20"/>
      <c r="B864" s="20"/>
      <c r="C864" s="20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</row>
    <row r="865" spans="1:20" ht="16.5" customHeight="1" x14ac:dyDescent="0.3">
      <c r="A865" s="20"/>
      <c r="B865" s="20"/>
      <c r="C865" s="20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spans="1:20" ht="16.5" customHeight="1" x14ac:dyDescent="0.3">
      <c r="A866" s="20"/>
      <c r="B866" s="20"/>
      <c r="C866" s="20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</row>
    <row r="867" spans="1:20" ht="16.5" customHeight="1" x14ac:dyDescent="0.3">
      <c r="A867" s="20"/>
      <c r="B867" s="20"/>
      <c r="C867" s="20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spans="1:20" ht="16.5" customHeight="1" x14ac:dyDescent="0.3">
      <c r="A868" s="20"/>
      <c r="B868" s="20"/>
      <c r="C868" s="20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</row>
    <row r="869" spans="1:20" ht="16.5" customHeight="1" x14ac:dyDescent="0.3">
      <c r="A869" s="20"/>
      <c r="B869" s="20"/>
      <c r="C869" s="20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spans="1:20" ht="16.5" customHeight="1" x14ac:dyDescent="0.3">
      <c r="A870" s="20"/>
      <c r="B870" s="20"/>
      <c r="C870" s="20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</row>
    <row r="871" spans="1:20" ht="16.5" customHeight="1" x14ac:dyDescent="0.3">
      <c r="A871" s="20"/>
      <c r="B871" s="20"/>
      <c r="C871" s="20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spans="1:20" ht="16.5" customHeight="1" x14ac:dyDescent="0.3">
      <c r="A872" s="20"/>
      <c r="B872" s="20"/>
      <c r="C872" s="20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</row>
    <row r="873" spans="1:20" ht="16.5" customHeight="1" x14ac:dyDescent="0.3">
      <c r="A873" s="20"/>
      <c r="B873" s="20"/>
      <c r="C873" s="20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spans="1:20" ht="16.5" customHeight="1" x14ac:dyDescent="0.3">
      <c r="A874" s="20"/>
      <c r="B874" s="20"/>
      <c r="C874" s="20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</row>
    <row r="875" spans="1:20" ht="16.5" customHeight="1" x14ac:dyDescent="0.3">
      <c r="A875" s="20"/>
      <c r="B875" s="20"/>
      <c r="C875" s="20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spans="1:20" ht="16.5" customHeight="1" x14ac:dyDescent="0.3">
      <c r="A876" s="20"/>
      <c r="B876" s="20"/>
      <c r="C876" s="20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</row>
    <row r="877" spans="1:20" ht="16.5" customHeight="1" x14ac:dyDescent="0.3">
      <c r="A877" s="20"/>
      <c r="B877" s="20"/>
      <c r="C877" s="20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spans="1:20" ht="16.5" customHeight="1" x14ac:dyDescent="0.3">
      <c r="A878" s="20"/>
      <c r="B878" s="20"/>
      <c r="C878" s="20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spans="1:20" ht="16.5" customHeight="1" x14ac:dyDescent="0.3">
      <c r="A879" s="20"/>
      <c r="B879" s="20"/>
      <c r="C879" s="20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spans="1:20" ht="16.5" customHeight="1" x14ac:dyDescent="0.3">
      <c r="A880" s="20"/>
      <c r="B880" s="20"/>
      <c r="C880" s="20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</row>
    <row r="881" spans="1:20" ht="16.5" customHeight="1" x14ac:dyDescent="0.3">
      <c r="A881" s="20"/>
      <c r="B881" s="20"/>
      <c r="C881" s="20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spans="1:20" ht="16.5" customHeight="1" x14ac:dyDescent="0.3">
      <c r="A882" s="20"/>
      <c r="B882" s="20"/>
      <c r="C882" s="20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</row>
    <row r="883" spans="1:20" ht="16.5" customHeight="1" x14ac:dyDescent="0.3">
      <c r="A883" s="20"/>
      <c r="B883" s="20"/>
      <c r="C883" s="20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spans="1:20" ht="16.5" customHeight="1" x14ac:dyDescent="0.3">
      <c r="A884" s="20"/>
      <c r="B884" s="20"/>
      <c r="C884" s="20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</row>
    <row r="885" spans="1:20" ht="16.5" customHeight="1" x14ac:dyDescent="0.3">
      <c r="A885" s="20"/>
      <c r="B885" s="20"/>
      <c r="C885" s="20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spans="1:20" ht="16.5" customHeight="1" x14ac:dyDescent="0.3">
      <c r="A886" s="20"/>
      <c r="B886" s="20"/>
      <c r="C886" s="20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</row>
    <row r="887" spans="1:20" ht="16.5" customHeight="1" x14ac:dyDescent="0.3">
      <c r="A887" s="20"/>
      <c r="B887" s="20"/>
      <c r="C887" s="20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spans="1:20" ht="16.5" customHeight="1" x14ac:dyDescent="0.3">
      <c r="A888" s="20"/>
      <c r="B888" s="20"/>
      <c r="C888" s="20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</row>
    <row r="889" spans="1:20" ht="16.5" customHeight="1" x14ac:dyDescent="0.3">
      <c r="A889" s="20"/>
      <c r="B889" s="20"/>
      <c r="C889" s="20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spans="1:20" ht="16.5" customHeight="1" x14ac:dyDescent="0.3">
      <c r="A890" s="20"/>
      <c r="B890" s="20"/>
      <c r="C890" s="20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</row>
    <row r="891" spans="1:20" ht="16.5" customHeight="1" x14ac:dyDescent="0.3">
      <c r="A891" s="20"/>
      <c r="B891" s="20"/>
      <c r="C891" s="20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spans="1:20" ht="16.5" customHeight="1" x14ac:dyDescent="0.3">
      <c r="A892" s="20"/>
      <c r="B892" s="20"/>
      <c r="C892" s="20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</row>
    <row r="893" spans="1:20" ht="16.5" customHeight="1" x14ac:dyDescent="0.3">
      <c r="A893" s="20"/>
      <c r="B893" s="20"/>
      <c r="C893" s="20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spans="1:20" ht="16.5" customHeight="1" x14ac:dyDescent="0.3">
      <c r="A894" s="20"/>
      <c r="B894" s="20"/>
      <c r="C894" s="20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</row>
    <row r="895" spans="1:20" ht="16.5" customHeight="1" x14ac:dyDescent="0.3">
      <c r="A895" s="20"/>
      <c r="B895" s="20"/>
      <c r="C895" s="20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spans="1:20" ht="16.5" customHeight="1" x14ac:dyDescent="0.3">
      <c r="A896" s="20"/>
      <c r="B896" s="20"/>
      <c r="C896" s="20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</row>
    <row r="897" spans="1:20" ht="16.5" customHeight="1" x14ac:dyDescent="0.3">
      <c r="A897" s="20"/>
      <c r="B897" s="20"/>
      <c r="C897" s="20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spans="1:20" ht="16.5" customHeight="1" x14ac:dyDescent="0.3">
      <c r="A898" s="20"/>
      <c r="B898" s="20"/>
      <c r="C898" s="20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</row>
    <row r="899" spans="1:20" ht="16.5" customHeight="1" x14ac:dyDescent="0.3">
      <c r="A899" s="20"/>
      <c r="B899" s="20"/>
      <c r="C899" s="20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spans="1:20" ht="16.5" customHeight="1" x14ac:dyDescent="0.3">
      <c r="A900" s="20"/>
      <c r="B900" s="20"/>
      <c r="C900" s="20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</row>
    <row r="901" spans="1:20" ht="16.5" customHeight="1" x14ac:dyDescent="0.3">
      <c r="A901" s="20"/>
      <c r="B901" s="20"/>
      <c r="C901" s="20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spans="1:20" ht="16.5" customHeight="1" x14ac:dyDescent="0.3">
      <c r="A902" s="20"/>
      <c r="B902" s="20"/>
      <c r="C902" s="20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</row>
    <row r="903" spans="1:20" ht="16.5" customHeight="1" x14ac:dyDescent="0.3">
      <c r="A903" s="20"/>
      <c r="B903" s="20"/>
      <c r="C903" s="20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spans="1:20" ht="16.5" customHeight="1" x14ac:dyDescent="0.3">
      <c r="A904" s="20"/>
      <c r="B904" s="20"/>
      <c r="C904" s="20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</row>
    <row r="905" spans="1:20" ht="16.5" customHeight="1" x14ac:dyDescent="0.3">
      <c r="A905" s="20"/>
      <c r="B905" s="20"/>
      <c r="C905" s="20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spans="1:20" ht="16.5" customHeight="1" x14ac:dyDescent="0.3">
      <c r="A906" s="20"/>
      <c r="B906" s="20"/>
      <c r="C906" s="20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</row>
    <row r="907" spans="1:20" ht="16.5" customHeight="1" x14ac:dyDescent="0.3">
      <c r="A907" s="20"/>
      <c r="B907" s="20"/>
      <c r="C907" s="20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spans="1:20" ht="16.5" customHeight="1" x14ac:dyDescent="0.3">
      <c r="A908" s="20"/>
      <c r="B908" s="20"/>
      <c r="C908" s="20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</row>
    <row r="909" spans="1:20" ht="16.5" customHeight="1" x14ac:dyDescent="0.3">
      <c r="A909" s="20"/>
      <c r="B909" s="20"/>
      <c r="C909" s="20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spans="1:20" ht="16.5" customHeight="1" x14ac:dyDescent="0.3">
      <c r="A910" s="20"/>
      <c r="B910" s="20"/>
      <c r="C910" s="20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</row>
    <row r="911" spans="1:20" ht="16.5" customHeight="1" x14ac:dyDescent="0.3">
      <c r="A911" s="20"/>
      <c r="B911" s="20"/>
      <c r="C911" s="20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spans="1:20" ht="16.5" customHeight="1" x14ac:dyDescent="0.3">
      <c r="A912" s="20"/>
      <c r="B912" s="20"/>
      <c r="C912" s="20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</row>
    <row r="913" spans="1:20" ht="16.5" customHeight="1" x14ac:dyDescent="0.3">
      <c r="A913" s="20"/>
      <c r="B913" s="20"/>
      <c r="C913" s="20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spans="1:20" ht="16.5" customHeight="1" x14ac:dyDescent="0.3">
      <c r="A914" s="20"/>
      <c r="B914" s="20"/>
      <c r="C914" s="20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</row>
    <row r="915" spans="1:20" ht="16.5" customHeight="1" x14ac:dyDescent="0.3">
      <c r="A915" s="20"/>
      <c r="B915" s="20"/>
      <c r="C915" s="20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spans="1:20" ht="16.5" customHeight="1" x14ac:dyDescent="0.3">
      <c r="A916" s="20"/>
      <c r="B916" s="20"/>
      <c r="C916" s="20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</row>
    <row r="917" spans="1:20" ht="16.5" customHeight="1" x14ac:dyDescent="0.3">
      <c r="A917" s="20"/>
      <c r="B917" s="20"/>
      <c r="C917" s="20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spans="1:20" ht="16.5" customHeight="1" x14ac:dyDescent="0.3">
      <c r="A918" s="20"/>
      <c r="B918" s="20"/>
      <c r="C918" s="20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</row>
    <row r="919" spans="1:20" ht="16.5" customHeight="1" x14ac:dyDescent="0.3">
      <c r="A919" s="20"/>
      <c r="B919" s="20"/>
      <c r="C919" s="20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spans="1:20" ht="16.5" customHeight="1" x14ac:dyDescent="0.3">
      <c r="A920" s="20"/>
      <c r="B920" s="20"/>
      <c r="C920" s="20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</row>
    <row r="921" spans="1:20" ht="16.5" customHeight="1" x14ac:dyDescent="0.3">
      <c r="A921" s="20"/>
      <c r="B921" s="20"/>
      <c r="C921" s="20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spans="1:20" ht="16.5" customHeight="1" x14ac:dyDescent="0.3">
      <c r="A922" s="20"/>
      <c r="B922" s="20"/>
      <c r="C922" s="20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</row>
    <row r="923" spans="1:20" ht="16.5" customHeight="1" x14ac:dyDescent="0.3">
      <c r="A923" s="20"/>
      <c r="B923" s="20"/>
      <c r="C923" s="20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spans="1:20" ht="16.5" customHeight="1" x14ac:dyDescent="0.3">
      <c r="A924" s="20"/>
      <c r="B924" s="20"/>
      <c r="C924" s="20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</row>
    <row r="925" spans="1:20" ht="16.5" customHeight="1" x14ac:dyDescent="0.3">
      <c r="A925" s="20"/>
      <c r="B925" s="20"/>
      <c r="C925" s="20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spans="1:20" ht="16.5" customHeight="1" x14ac:dyDescent="0.3">
      <c r="A926" s="20"/>
      <c r="B926" s="20"/>
      <c r="C926" s="20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</row>
    <row r="927" spans="1:20" ht="16.5" customHeight="1" x14ac:dyDescent="0.3">
      <c r="A927" s="20"/>
      <c r="B927" s="20"/>
      <c r="C927" s="20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spans="1:20" ht="16.5" customHeight="1" x14ac:dyDescent="0.3">
      <c r="A928" s="20"/>
      <c r="B928" s="20"/>
      <c r="C928" s="20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</row>
    <row r="929" spans="1:20" ht="16.5" customHeight="1" x14ac:dyDescent="0.3">
      <c r="A929" s="20"/>
      <c r="B929" s="20"/>
      <c r="C929" s="20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spans="1:20" ht="16.5" customHeight="1" x14ac:dyDescent="0.3">
      <c r="A930" s="20"/>
      <c r="B930" s="20"/>
      <c r="C930" s="20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</row>
    <row r="931" spans="1:20" ht="16.5" customHeight="1" x14ac:dyDescent="0.3">
      <c r="A931" s="20"/>
      <c r="B931" s="20"/>
      <c r="C931" s="20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spans="1:20" ht="16.5" customHeight="1" x14ac:dyDescent="0.3">
      <c r="A932" s="20"/>
      <c r="B932" s="20"/>
      <c r="C932" s="20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</row>
    <row r="933" spans="1:20" ht="16.5" customHeight="1" x14ac:dyDescent="0.3">
      <c r="A933" s="20"/>
      <c r="B933" s="20"/>
      <c r="C933" s="20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spans="1:20" ht="16.5" customHeight="1" x14ac:dyDescent="0.3">
      <c r="A934" s="20"/>
      <c r="B934" s="20"/>
      <c r="C934" s="20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</row>
    <row r="935" spans="1:20" ht="16.5" customHeight="1" x14ac:dyDescent="0.3">
      <c r="A935" s="20"/>
      <c r="B935" s="20"/>
      <c r="C935" s="20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spans="1:20" ht="16.5" customHeight="1" x14ac:dyDescent="0.3">
      <c r="A936" s="20"/>
      <c r="B936" s="20"/>
      <c r="C936" s="20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</row>
    <row r="937" spans="1:20" ht="16.5" customHeight="1" x14ac:dyDescent="0.3">
      <c r="A937" s="20"/>
      <c r="B937" s="20"/>
      <c r="C937" s="20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spans="1:20" ht="16.5" customHeight="1" x14ac:dyDescent="0.3">
      <c r="A938" s="20"/>
      <c r="B938" s="20"/>
      <c r="C938" s="20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</row>
    <row r="939" spans="1:20" ht="16.5" customHeight="1" x14ac:dyDescent="0.3">
      <c r="A939" s="20"/>
      <c r="B939" s="20"/>
      <c r="C939" s="20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spans="1:20" ht="16.5" customHeight="1" x14ac:dyDescent="0.3">
      <c r="A940" s="20"/>
      <c r="B940" s="20"/>
      <c r="C940" s="20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</row>
    <row r="941" spans="1:20" ht="16.5" customHeight="1" x14ac:dyDescent="0.3">
      <c r="A941" s="20"/>
      <c r="B941" s="20"/>
      <c r="C941" s="20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spans="1:20" ht="16.5" customHeight="1" x14ac:dyDescent="0.3">
      <c r="A942" s="20"/>
      <c r="B942" s="20"/>
      <c r="C942" s="20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</row>
    <row r="943" spans="1:20" ht="16.5" customHeight="1" x14ac:dyDescent="0.3">
      <c r="A943" s="20"/>
      <c r="B943" s="20"/>
      <c r="C943" s="20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spans="1:20" ht="16.5" customHeight="1" x14ac:dyDescent="0.3">
      <c r="A944" s="20"/>
      <c r="B944" s="20"/>
      <c r="C944" s="20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</row>
    <row r="945" spans="1:20" ht="16.5" customHeight="1" x14ac:dyDescent="0.3">
      <c r="A945" s="20"/>
      <c r="B945" s="20"/>
      <c r="C945" s="20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spans="1:20" ht="16.5" customHeight="1" x14ac:dyDescent="0.3">
      <c r="A946" s="20"/>
      <c r="B946" s="20"/>
      <c r="C946" s="20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</row>
    <row r="947" spans="1:20" ht="16.5" customHeight="1" x14ac:dyDescent="0.3">
      <c r="A947" s="20"/>
      <c r="B947" s="20"/>
      <c r="C947" s="20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spans="1:20" ht="16.5" customHeight="1" x14ac:dyDescent="0.3">
      <c r="A948" s="20"/>
      <c r="B948" s="20"/>
      <c r="C948" s="20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</row>
    <row r="949" spans="1:20" ht="16.5" customHeight="1" x14ac:dyDescent="0.3">
      <c r="A949" s="20"/>
      <c r="B949" s="20"/>
      <c r="C949" s="20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spans="1:20" ht="16.5" customHeight="1" x14ac:dyDescent="0.3">
      <c r="A950" s="20"/>
      <c r="B950" s="20"/>
      <c r="C950" s="20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</row>
    <row r="951" spans="1:20" ht="16.5" customHeight="1" x14ac:dyDescent="0.3">
      <c r="A951" s="20"/>
      <c r="B951" s="20"/>
      <c r="C951" s="20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spans="1:20" ht="16.5" customHeight="1" x14ac:dyDescent="0.3">
      <c r="A952" s="20"/>
      <c r="B952" s="20"/>
      <c r="C952" s="20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</row>
    <row r="953" spans="1:20" ht="16.5" customHeight="1" x14ac:dyDescent="0.3">
      <c r="A953" s="20"/>
      <c r="B953" s="20"/>
      <c r="C953" s="20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spans="1:20" ht="16.5" customHeight="1" x14ac:dyDescent="0.3">
      <c r="A954" s="20"/>
      <c r="B954" s="20"/>
      <c r="C954" s="20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</row>
    <row r="955" spans="1:20" ht="16.5" customHeight="1" x14ac:dyDescent="0.3">
      <c r="A955" s="20"/>
      <c r="B955" s="20"/>
      <c r="C955" s="20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spans="1:20" ht="16.5" customHeight="1" x14ac:dyDescent="0.3">
      <c r="A956" s="20"/>
      <c r="B956" s="20"/>
      <c r="C956" s="20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</row>
    <row r="957" spans="1:20" ht="16.5" customHeight="1" x14ac:dyDescent="0.3">
      <c r="A957" s="20"/>
      <c r="B957" s="20"/>
      <c r="C957" s="20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spans="1:20" ht="16.5" customHeight="1" x14ac:dyDescent="0.3">
      <c r="A958" s="20"/>
      <c r="B958" s="20"/>
      <c r="C958" s="20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</row>
    <row r="959" spans="1:20" ht="16.5" customHeight="1" x14ac:dyDescent="0.3">
      <c r="A959" s="20"/>
      <c r="B959" s="20"/>
      <c r="C959" s="20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spans="1:20" ht="16.5" customHeight="1" x14ac:dyDescent="0.3">
      <c r="A960" s="20"/>
      <c r="B960" s="20"/>
      <c r="C960" s="20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</row>
    <row r="961" spans="1:20" ht="16.5" customHeight="1" x14ac:dyDescent="0.3">
      <c r="A961" s="20"/>
      <c r="B961" s="20"/>
      <c r="C961" s="20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spans="1:20" ht="16.5" customHeight="1" x14ac:dyDescent="0.3">
      <c r="A962" s="20"/>
      <c r="B962" s="20"/>
      <c r="C962" s="20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</row>
    <row r="963" spans="1:20" ht="16.5" customHeight="1" x14ac:dyDescent="0.3">
      <c r="A963" s="20"/>
      <c r="B963" s="20"/>
      <c r="C963" s="20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spans="1:20" ht="16.5" customHeight="1" x14ac:dyDescent="0.3">
      <c r="A964" s="20"/>
      <c r="B964" s="20"/>
      <c r="C964" s="20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</row>
    <row r="965" spans="1:20" ht="16.5" customHeight="1" x14ac:dyDescent="0.3">
      <c r="A965" s="20"/>
      <c r="B965" s="20"/>
      <c r="C965" s="20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spans="1:20" ht="16.5" customHeight="1" x14ac:dyDescent="0.3">
      <c r="A966" s="20"/>
      <c r="B966" s="20"/>
      <c r="C966" s="20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</row>
    <row r="967" spans="1:20" ht="16.5" customHeight="1" x14ac:dyDescent="0.3">
      <c r="A967" s="20"/>
      <c r="B967" s="20"/>
      <c r="C967" s="20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spans="1:20" ht="16.5" customHeight="1" x14ac:dyDescent="0.3">
      <c r="A968" s="20"/>
      <c r="B968" s="20"/>
      <c r="C968" s="20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</row>
    <row r="969" spans="1:20" ht="16.5" customHeight="1" x14ac:dyDescent="0.3">
      <c r="A969" s="20"/>
      <c r="B969" s="20"/>
      <c r="C969" s="20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spans="1:20" ht="16.5" customHeight="1" x14ac:dyDescent="0.3">
      <c r="A970" s="20"/>
      <c r="B970" s="20"/>
      <c r="C970" s="20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</row>
    <row r="971" spans="1:20" ht="16.5" customHeight="1" x14ac:dyDescent="0.3">
      <c r="A971" s="20"/>
      <c r="B971" s="20"/>
      <c r="C971" s="20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spans="1:20" ht="16.5" customHeight="1" x14ac:dyDescent="0.3">
      <c r="A972" s="20"/>
      <c r="B972" s="20"/>
      <c r="C972" s="20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</row>
    <row r="973" spans="1:20" ht="16.5" customHeight="1" x14ac:dyDescent="0.3">
      <c r="A973" s="20"/>
      <c r="B973" s="20"/>
      <c r="C973" s="20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spans="1:20" ht="16.5" customHeight="1" x14ac:dyDescent="0.3">
      <c r="A974" s="20"/>
      <c r="B974" s="20"/>
      <c r="C974" s="20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</row>
    <row r="975" spans="1:20" ht="16.5" customHeight="1" x14ac:dyDescent="0.3">
      <c r="A975" s="20"/>
      <c r="B975" s="20"/>
      <c r="C975" s="20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spans="1:20" ht="16.5" customHeight="1" x14ac:dyDescent="0.3">
      <c r="A976" s="20"/>
      <c r="B976" s="20"/>
      <c r="C976" s="20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</row>
    <row r="977" spans="1:20" ht="16.5" customHeight="1" x14ac:dyDescent="0.3">
      <c r="A977" s="20"/>
      <c r="B977" s="20"/>
      <c r="C977" s="20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spans="1:20" ht="16.5" customHeight="1" x14ac:dyDescent="0.3">
      <c r="A978" s="20"/>
      <c r="B978" s="20"/>
      <c r="C978" s="20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</row>
    <row r="979" spans="1:20" ht="16.5" customHeight="1" x14ac:dyDescent="0.3">
      <c r="A979" s="20"/>
      <c r="B979" s="20"/>
      <c r="C979" s="20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spans="1:20" ht="16.5" customHeight="1" x14ac:dyDescent="0.3">
      <c r="A980" s="20"/>
      <c r="B980" s="20"/>
      <c r="C980" s="20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</row>
    <row r="981" spans="1:20" ht="16.5" customHeight="1" x14ac:dyDescent="0.3">
      <c r="A981" s="20"/>
      <c r="B981" s="20"/>
      <c r="C981" s="20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spans="1:20" ht="16.5" customHeight="1" x14ac:dyDescent="0.3">
      <c r="A982" s="20"/>
      <c r="B982" s="20"/>
      <c r="C982" s="20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</row>
    <row r="983" spans="1:20" ht="16.5" customHeight="1" x14ac:dyDescent="0.3">
      <c r="A983" s="20"/>
      <c r="B983" s="20"/>
      <c r="C983" s="20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spans="1:20" ht="16.5" customHeight="1" x14ac:dyDescent="0.3">
      <c r="A984" s="20"/>
      <c r="B984" s="20"/>
      <c r="C984" s="20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</row>
    <row r="985" spans="1:20" ht="16.5" customHeight="1" x14ac:dyDescent="0.3">
      <c r="A985" s="20"/>
      <c r="B985" s="20"/>
      <c r="C985" s="20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spans="1:20" ht="16.5" customHeight="1" x14ac:dyDescent="0.3">
      <c r="A986" s="20"/>
      <c r="B986" s="20"/>
      <c r="C986" s="20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</row>
    <row r="987" spans="1:20" ht="16.5" customHeight="1" x14ac:dyDescent="0.3">
      <c r="A987" s="20"/>
      <c r="B987" s="20"/>
      <c r="C987" s="20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spans="1:20" ht="16.5" customHeight="1" x14ac:dyDescent="0.3">
      <c r="A988" s="20"/>
      <c r="B988" s="20"/>
      <c r="C988" s="20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</row>
    <row r="989" spans="1:20" ht="16.5" customHeight="1" x14ac:dyDescent="0.3">
      <c r="A989" s="20"/>
      <c r="B989" s="20"/>
      <c r="C989" s="20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spans="1:20" ht="16.5" customHeight="1" x14ac:dyDescent="0.3">
      <c r="A990" s="20"/>
      <c r="B990" s="20"/>
      <c r="C990" s="20"/>
      <c r="D990" s="22"/>
      <c r="E990" s="22"/>
      <c r="F990" s="22"/>
      <c r="G990" s="22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</row>
    <row r="991" spans="1:20" ht="16.5" customHeight="1" x14ac:dyDescent="0.3">
      <c r="A991" s="20"/>
      <c r="B991" s="20"/>
      <c r="C991" s="20"/>
      <c r="D991" s="22"/>
      <c r="E991" s="22"/>
      <c r="F991" s="22"/>
      <c r="G991" s="22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spans="1:20" ht="16.5" customHeight="1" x14ac:dyDescent="0.3">
      <c r="A992" s="20"/>
      <c r="B992" s="20"/>
      <c r="C992" s="20"/>
      <c r="D992" s="22"/>
      <c r="E992" s="22"/>
      <c r="F992" s="22"/>
      <c r="G992" s="22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</row>
    <row r="993" spans="1:20" ht="16.5" customHeight="1" x14ac:dyDescent="0.3">
      <c r="A993" s="20"/>
      <c r="B993" s="20"/>
      <c r="C993" s="20"/>
      <c r="D993" s="22"/>
      <c r="E993" s="22"/>
      <c r="F993" s="22"/>
      <c r="G993" s="22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spans="1:20" ht="16.5" customHeight="1" x14ac:dyDescent="0.3">
      <c r="A994" s="20"/>
      <c r="B994" s="20"/>
      <c r="C994" s="20"/>
      <c r="D994" s="22"/>
      <c r="E994" s="22"/>
      <c r="F994" s="22"/>
      <c r="G994" s="22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</row>
    <row r="995" spans="1:20" ht="15" customHeight="1" x14ac:dyDescent="0.3"/>
    <row r="996" spans="1:20" ht="15" customHeight="1" x14ac:dyDescent="0.3"/>
    <row r="997" spans="1:20" ht="15" customHeight="1" x14ac:dyDescent="0.3"/>
    <row r="998" spans="1:20" ht="15" customHeight="1" x14ac:dyDescent="0.3"/>
    <row r="999" spans="1:20" ht="15" customHeight="1" x14ac:dyDescent="0.3"/>
    <row r="1000" spans="1:20" ht="15" customHeight="1" x14ac:dyDescent="0.3"/>
    <row r="1001" spans="1:20" ht="15" customHeight="1" x14ac:dyDescent="0.3"/>
    <row r="1002" spans="1:20" ht="15" customHeight="1" x14ac:dyDescent="0.3"/>
    <row r="1003" spans="1:20" ht="15" customHeight="1" x14ac:dyDescent="0.3"/>
    <row r="1004" spans="1:20" ht="15" customHeight="1" x14ac:dyDescent="0.3"/>
    <row r="1005" spans="1:20" ht="15" customHeight="1" x14ac:dyDescent="0.3"/>
    <row r="1006" spans="1:20" ht="15" customHeight="1" x14ac:dyDescent="0.3"/>
    <row r="1007" spans="1:20" ht="15" customHeight="1" x14ac:dyDescent="0.3"/>
    <row r="1008" spans="1:20" ht="15" customHeight="1" x14ac:dyDescent="0.3"/>
    <row r="1009" ht="15" customHeight="1" x14ac:dyDescent="0.3"/>
  </sheetData>
  <sheetProtection algorithmName="SHA-512" hashValue="KkBGQcv+BviMig10CH1OxnCvbNzZviCN5QynOpVPcOhuq50KIXNV6RCW6Vmri2tS0kfnCl4wTmX+fQtIfqaJTg==" saltValue="6BNkKmjUm09ni/DhA/c8uA==" spinCount="100000" sheet="1" selectLockedCells="1"/>
  <mergeCells count="34">
    <mergeCell ref="C3:D3"/>
    <mergeCell ref="E3:E4"/>
    <mergeCell ref="A1:D1"/>
    <mergeCell ref="A12:A13"/>
    <mergeCell ref="B12:B13"/>
    <mergeCell ref="A15:A16"/>
    <mergeCell ref="B15:B16"/>
    <mergeCell ref="A2:C2"/>
    <mergeCell ref="D2:G2"/>
    <mergeCell ref="F9:G9"/>
    <mergeCell ref="A6:A7"/>
    <mergeCell ref="C6:D6"/>
    <mergeCell ref="E6:E7"/>
    <mergeCell ref="F6:G6"/>
    <mergeCell ref="B6:B7"/>
    <mergeCell ref="F15:G15"/>
    <mergeCell ref="A14:B14"/>
    <mergeCell ref="A5:B5"/>
    <mergeCell ref="C12:D12"/>
    <mergeCell ref="F12:G12"/>
    <mergeCell ref="P2:Q2"/>
    <mergeCell ref="A18:D18"/>
    <mergeCell ref="A9:A10"/>
    <mergeCell ref="C9:C10"/>
    <mergeCell ref="D9:D10"/>
    <mergeCell ref="E9:E10"/>
    <mergeCell ref="B9:B10"/>
    <mergeCell ref="E15:E16"/>
    <mergeCell ref="A17:B17"/>
    <mergeCell ref="E12:E13"/>
    <mergeCell ref="C15:D15"/>
    <mergeCell ref="F3:G3"/>
    <mergeCell ref="A3:A4"/>
    <mergeCell ref="B3:B4"/>
  </mergeCells>
  <phoneticPr fontId="1" type="noConversion"/>
  <conditionalFormatting sqref="B8">
    <cfRule type="containsBlanks" dxfId="4" priority="7">
      <formula>LEN(TRIM(B8))=0</formula>
    </cfRule>
  </conditionalFormatting>
  <conditionalFormatting sqref="B11">
    <cfRule type="containsBlanks" dxfId="3" priority="5">
      <formula>LEN(TRIM(B11))=0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Y1010"/>
  <sheetViews>
    <sheetView workbookViewId="0">
      <selection activeCell="H5" sqref="H5"/>
    </sheetView>
  </sheetViews>
  <sheetFormatPr defaultColWidth="13.6640625" defaultRowHeight="16.2" x14ac:dyDescent="0.3"/>
  <cols>
    <col min="1" max="1" width="11.77734375" style="19" customWidth="1"/>
    <col min="2" max="2" width="9.77734375" style="19" customWidth="1"/>
    <col min="3" max="7" width="12.77734375" style="19" customWidth="1"/>
    <col min="8" max="8" width="18.77734375" style="19" customWidth="1"/>
    <col min="9" max="9" width="12.77734375" style="19" customWidth="1"/>
    <col min="10" max="13" width="8.44140625" style="19" customWidth="1"/>
    <col min="14" max="14" width="8.33203125" style="19" customWidth="1"/>
    <col min="15" max="15" width="18.77734375" style="19" hidden="1" customWidth="1"/>
    <col min="16" max="25" width="8.33203125" style="19" customWidth="1"/>
    <col min="26" max="16384" width="13.6640625" style="19"/>
  </cols>
  <sheetData>
    <row r="1" spans="1:25" ht="30" customHeight="1" thickTop="1" x14ac:dyDescent="0.3">
      <c r="A1" s="369" t="str">
        <f>IFERROR('不用印-基本資料'!B3,"")</f>
        <v>OOO社區發展協會</v>
      </c>
      <c r="B1" s="370"/>
      <c r="C1" s="370"/>
      <c r="D1" s="370"/>
      <c r="E1" s="370"/>
      <c r="F1" s="370"/>
      <c r="G1" s="225" t="str">
        <f>'不用印-基本資料'!AE7</f>
        <v>(10C)</v>
      </c>
      <c r="H1" s="162" t="str">
        <f>'不用印-基本資料'!AF7</f>
        <v>(37人)</v>
      </c>
      <c r="I1" s="206"/>
    </row>
    <row r="2" spans="1:25" ht="25.2" customHeight="1" thickBot="1" x14ac:dyDescent="0.35">
      <c r="A2" s="386" t="str">
        <f>'不用印-經費分攤'!P4</f>
        <v>第一季(1~3月)</v>
      </c>
      <c r="B2" s="387"/>
      <c r="C2" s="387"/>
      <c r="D2" s="387"/>
      <c r="E2" s="387"/>
      <c r="F2" s="373" t="s">
        <v>131</v>
      </c>
      <c r="G2" s="373"/>
      <c r="H2" s="373"/>
      <c r="I2" s="38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9.95" customHeight="1" thickTop="1" thickBot="1" x14ac:dyDescent="0.35">
      <c r="A3" s="377" t="s">
        <v>54</v>
      </c>
      <c r="B3" s="367" t="s">
        <v>40</v>
      </c>
      <c r="C3" s="368"/>
      <c r="D3" s="377" t="s">
        <v>55</v>
      </c>
      <c r="E3" s="380" t="s">
        <v>41</v>
      </c>
      <c r="F3" s="380"/>
      <c r="G3" s="380"/>
      <c r="H3" s="377" t="s">
        <v>224</v>
      </c>
      <c r="I3" s="377" t="s">
        <v>223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9.95" customHeight="1" thickTop="1" thickBot="1" x14ac:dyDescent="0.35">
      <c r="A4" s="368"/>
      <c r="B4" s="163" t="s">
        <v>57</v>
      </c>
      <c r="C4" s="163" t="s">
        <v>40</v>
      </c>
      <c r="D4" s="377"/>
      <c r="E4" s="163" t="s">
        <v>58</v>
      </c>
      <c r="F4" s="163" t="s">
        <v>59</v>
      </c>
      <c r="G4" s="163" t="s">
        <v>60</v>
      </c>
      <c r="H4" s="377"/>
      <c r="I4" s="377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40.200000000000003" customHeight="1" thickTop="1" thickBot="1" x14ac:dyDescent="0.35">
      <c r="A5" s="205" t="str">
        <f>'不用印-基本資料'!AD5</f>
        <v>中央</v>
      </c>
      <c r="B5" s="393" t="s">
        <v>61</v>
      </c>
      <c r="C5" s="392">
        <f>'不用印-基本資料'!Q5+'不用印-基本資料'!AA5</f>
        <v>20000</v>
      </c>
      <c r="D5" s="389">
        <f>'不用印-經費分攤'!B17</f>
        <v>0</v>
      </c>
      <c r="E5" s="389">
        <f>'不用印-經費分攤'!C17</f>
        <v>0</v>
      </c>
      <c r="F5" s="389">
        <f>'不用印-經費分攤'!D17</f>
        <v>0</v>
      </c>
      <c r="G5" s="389">
        <f>'不用印-經費分攤'!E17</f>
        <v>0</v>
      </c>
      <c r="H5" s="236"/>
      <c r="I5" s="237"/>
      <c r="J5" s="20"/>
      <c r="K5" s="20"/>
      <c r="L5" s="20"/>
      <c r="M5" s="20"/>
      <c r="N5" s="20"/>
      <c r="O5" s="207">
        <f>SUM(I5:I10)</f>
        <v>0</v>
      </c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40.200000000000003" customHeight="1" thickTop="1" thickBot="1" x14ac:dyDescent="0.35">
      <c r="A6" s="390" t="s">
        <v>226</v>
      </c>
      <c r="B6" s="393"/>
      <c r="C6" s="392"/>
      <c r="D6" s="389"/>
      <c r="E6" s="389"/>
      <c r="F6" s="389"/>
      <c r="G6" s="389"/>
      <c r="H6" s="236"/>
      <c r="I6" s="237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40.200000000000003" customHeight="1" thickTop="1" thickBot="1" x14ac:dyDescent="0.35">
      <c r="A7" s="390"/>
      <c r="B7" s="393"/>
      <c r="C7" s="392"/>
      <c r="D7" s="389"/>
      <c r="E7" s="389"/>
      <c r="F7" s="389"/>
      <c r="G7" s="389"/>
      <c r="H7" s="236"/>
      <c r="I7" s="237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40.200000000000003" customHeight="1" thickTop="1" thickBot="1" x14ac:dyDescent="0.35">
      <c r="A8" s="390"/>
      <c r="B8" s="393"/>
      <c r="C8" s="392"/>
      <c r="D8" s="389"/>
      <c r="E8" s="389"/>
      <c r="F8" s="389"/>
      <c r="G8" s="389"/>
      <c r="H8" s="236"/>
      <c r="I8" s="237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40.200000000000003" customHeight="1" thickTop="1" thickBot="1" x14ac:dyDescent="0.35">
      <c r="A9" s="390"/>
      <c r="B9" s="393"/>
      <c r="C9" s="392"/>
      <c r="D9" s="389"/>
      <c r="E9" s="389"/>
      <c r="F9" s="389"/>
      <c r="G9" s="389"/>
      <c r="H9" s="236"/>
      <c r="I9" s="23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40.200000000000003" customHeight="1" thickTop="1" thickBot="1" x14ac:dyDescent="0.35">
      <c r="A10" s="391"/>
      <c r="B10" s="393"/>
      <c r="C10" s="392"/>
      <c r="D10" s="389"/>
      <c r="E10" s="389"/>
      <c r="F10" s="389"/>
      <c r="G10" s="389"/>
      <c r="H10" s="236"/>
      <c r="I10" s="237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9.95" customHeight="1" thickTop="1" thickBot="1" x14ac:dyDescent="0.35">
      <c r="A11" s="377" t="s">
        <v>54</v>
      </c>
      <c r="B11" s="377" t="s">
        <v>57</v>
      </c>
      <c r="C11" s="367" t="s">
        <v>40</v>
      </c>
      <c r="D11" s="367" t="s">
        <v>55</v>
      </c>
      <c r="E11" s="380" t="s">
        <v>41</v>
      </c>
      <c r="F11" s="380"/>
      <c r="G11" s="380"/>
      <c r="H11" s="377" t="s">
        <v>224</v>
      </c>
      <c r="I11" s="377" t="s">
        <v>223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9.95" customHeight="1" thickTop="1" thickBot="1" x14ac:dyDescent="0.35">
      <c r="A12" s="368"/>
      <c r="B12" s="368"/>
      <c r="C12" s="368"/>
      <c r="D12" s="368"/>
      <c r="E12" s="163" t="s">
        <v>58</v>
      </c>
      <c r="F12" s="163" t="s">
        <v>59</v>
      </c>
      <c r="G12" s="163" t="s">
        <v>60</v>
      </c>
      <c r="H12" s="377"/>
      <c r="I12" s="377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40.200000000000003" customHeight="1" thickTop="1" thickBot="1" x14ac:dyDescent="0.35">
      <c r="A13" s="205" t="str">
        <f>A5</f>
        <v>中央</v>
      </c>
      <c r="B13" s="393" t="s">
        <v>61</v>
      </c>
      <c r="C13" s="392">
        <f>'不用印-基本資料'!R5+'不用印-基本資料'!AB5</f>
        <v>30000</v>
      </c>
      <c r="D13" s="389">
        <f>'不用印-經費分攤'!B18</f>
        <v>0</v>
      </c>
      <c r="E13" s="389">
        <f>'不用印-經費分攤'!C18</f>
        <v>0</v>
      </c>
      <c r="F13" s="389">
        <f>'不用印-經費分攤'!D18</f>
        <v>0</v>
      </c>
      <c r="G13" s="389">
        <f>'不用印-經費分攤'!E18</f>
        <v>0</v>
      </c>
      <c r="H13" s="236"/>
      <c r="I13" s="237"/>
      <c r="J13" s="20"/>
      <c r="K13" s="20"/>
      <c r="L13" s="20"/>
      <c r="M13" s="20"/>
      <c r="N13" s="20"/>
      <c r="O13" s="207">
        <f>SUM(I13:I18)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40.200000000000003" customHeight="1" thickTop="1" thickBot="1" x14ac:dyDescent="0.35">
      <c r="A14" s="390" t="s">
        <v>225</v>
      </c>
      <c r="B14" s="393"/>
      <c r="C14" s="392"/>
      <c r="D14" s="389"/>
      <c r="E14" s="389"/>
      <c r="F14" s="389"/>
      <c r="G14" s="389"/>
      <c r="H14" s="236"/>
      <c r="I14" s="237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40.200000000000003" customHeight="1" thickTop="1" thickBot="1" x14ac:dyDescent="0.35">
      <c r="A15" s="390"/>
      <c r="B15" s="393"/>
      <c r="C15" s="392"/>
      <c r="D15" s="389"/>
      <c r="E15" s="389"/>
      <c r="F15" s="389"/>
      <c r="G15" s="389"/>
      <c r="H15" s="236"/>
      <c r="I15" s="237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40.200000000000003" customHeight="1" thickTop="1" thickBot="1" x14ac:dyDescent="0.35">
      <c r="A16" s="390"/>
      <c r="B16" s="393"/>
      <c r="C16" s="392"/>
      <c r="D16" s="389"/>
      <c r="E16" s="389"/>
      <c r="F16" s="389"/>
      <c r="G16" s="389"/>
      <c r="H16" s="236"/>
      <c r="I16" s="237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40.200000000000003" customHeight="1" thickTop="1" thickBot="1" x14ac:dyDescent="0.35">
      <c r="A17" s="390"/>
      <c r="B17" s="393"/>
      <c r="C17" s="392"/>
      <c r="D17" s="389"/>
      <c r="E17" s="389"/>
      <c r="F17" s="389"/>
      <c r="G17" s="389"/>
      <c r="H17" s="236"/>
      <c r="I17" s="23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40.200000000000003" customHeight="1" thickTop="1" thickBot="1" x14ac:dyDescent="0.35">
      <c r="A18" s="391"/>
      <c r="B18" s="393"/>
      <c r="C18" s="392"/>
      <c r="D18" s="389"/>
      <c r="E18" s="389"/>
      <c r="F18" s="389"/>
      <c r="G18" s="389"/>
      <c r="H18" s="236"/>
      <c r="I18" s="237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40.200000000000003" customHeight="1" thickTop="1" thickBot="1" x14ac:dyDescent="0.35">
      <c r="A19" s="371" t="s">
        <v>132</v>
      </c>
      <c r="B19" s="371"/>
      <c r="C19" s="371"/>
      <c r="D19" s="383">
        <f>D5+D13</f>
        <v>0</v>
      </c>
      <c r="E19" s="384"/>
      <c r="F19" s="384"/>
      <c r="G19" s="384"/>
      <c r="H19" s="385"/>
      <c r="I19" s="208">
        <f t="shared" ref="I19" si="0">SUM(I5:I10)+SUM(I13:I18)</f>
        <v>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6.5" customHeight="1" thickTop="1" x14ac:dyDescent="0.3">
      <c r="A20" s="20"/>
      <c r="B20" s="20"/>
      <c r="C20" s="22"/>
      <c r="D20" s="22"/>
      <c r="E20" s="22"/>
      <c r="F20" s="22"/>
      <c r="G20" s="22"/>
      <c r="H20" s="22"/>
      <c r="I20" s="22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6.5" customHeight="1" x14ac:dyDescent="0.3">
      <c r="A21" s="20"/>
      <c r="B21" s="20"/>
      <c r="C21" s="22"/>
      <c r="E21" s="22"/>
      <c r="F21" s="22"/>
      <c r="G21" s="22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6.5" customHeight="1" x14ac:dyDescent="0.3">
      <c r="A22" s="20"/>
      <c r="B22" s="20"/>
      <c r="C22" s="22"/>
      <c r="D22" s="22"/>
      <c r="E22" s="22"/>
      <c r="F22" s="22"/>
      <c r="G22" s="22"/>
      <c r="H22" s="22"/>
      <c r="I22" s="22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6.5" customHeight="1" x14ac:dyDescent="0.3">
      <c r="A23" s="20"/>
      <c r="B23" s="20"/>
      <c r="C23" s="22"/>
      <c r="D23" s="22"/>
      <c r="E23" s="22"/>
      <c r="F23" s="22"/>
      <c r="G23" s="22"/>
      <c r="H23" s="22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7.25" customHeight="1" x14ac:dyDescent="0.3">
      <c r="A24" s="20"/>
      <c r="B24" s="20"/>
      <c r="C24" s="22"/>
      <c r="D24" s="22"/>
      <c r="E24" s="22"/>
      <c r="F24" s="22"/>
      <c r="G24" s="22"/>
      <c r="H24" s="22"/>
      <c r="I24" s="22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6.5" customHeight="1" x14ac:dyDescent="0.3">
      <c r="A25" s="20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6.5" customHeight="1" x14ac:dyDescent="0.3">
      <c r="A26" s="20"/>
      <c r="B26" s="20"/>
      <c r="C26" s="22"/>
      <c r="D26" s="22"/>
      <c r="E26" s="22"/>
      <c r="F26" s="22"/>
      <c r="G26" s="22"/>
      <c r="H26" s="22"/>
      <c r="I26" s="22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6.5" customHeight="1" x14ac:dyDescent="0.3">
      <c r="A27" s="20"/>
      <c r="B27" s="20"/>
      <c r="C27" s="22"/>
      <c r="D27" s="22"/>
      <c r="E27" s="22"/>
      <c r="F27" s="22"/>
      <c r="G27" s="22"/>
      <c r="H27" s="22"/>
      <c r="I27" s="2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6.5" customHeight="1" x14ac:dyDescent="0.3">
      <c r="A28" s="20"/>
      <c r="B28" s="20"/>
      <c r="C28" s="22"/>
      <c r="D28" s="22"/>
      <c r="E28" s="22"/>
      <c r="F28" s="22"/>
      <c r="G28" s="22"/>
      <c r="H28" s="22"/>
      <c r="I28" s="2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6.5" customHeight="1" x14ac:dyDescent="0.3">
      <c r="A29" s="20"/>
      <c r="B29" s="20"/>
      <c r="C29" s="22"/>
      <c r="D29" s="22"/>
      <c r="E29" s="22"/>
      <c r="F29" s="22"/>
      <c r="G29" s="22"/>
      <c r="H29" s="22"/>
      <c r="I29" s="22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6.5" customHeight="1" x14ac:dyDescent="0.3">
      <c r="A30" s="20"/>
      <c r="B30" s="20"/>
      <c r="C30" s="22"/>
      <c r="D30" s="22"/>
      <c r="E30" s="22"/>
      <c r="F30" s="22"/>
      <c r="G30" s="22"/>
      <c r="H30" s="22"/>
      <c r="I30" s="22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7.25" customHeight="1" x14ac:dyDescent="0.3">
      <c r="A31" s="20"/>
      <c r="B31" s="20"/>
      <c r="C31" s="22"/>
      <c r="D31" s="22"/>
      <c r="E31" s="22"/>
      <c r="F31" s="22"/>
      <c r="G31" s="22"/>
      <c r="H31" s="22"/>
      <c r="I31" s="2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6.5" customHeight="1" x14ac:dyDescent="0.3">
      <c r="A32" s="20"/>
      <c r="B32" s="20"/>
      <c r="C32" s="22"/>
      <c r="D32" s="22"/>
      <c r="E32" s="22"/>
      <c r="F32" s="22"/>
      <c r="G32" s="22"/>
      <c r="H32" s="22"/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6.5" customHeight="1" x14ac:dyDescent="0.3">
      <c r="A33" s="20"/>
      <c r="B33" s="20"/>
      <c r="C33" s="22"/>
      <c r="D33" s="22"/>
      <c r="E33" s="22"/>
      <c r="F33" s="22"/>
      <c r="G33" s="22"/>
      <c r="H33" s="22"/>
      <c r="I33" s="22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6.5" customHeight="1" x14ac:dyDescent="0.3">
      <c r="A34" s="20"/>
      <c r="B34" s="20"/>
      <c r="C34" s="22"/>
      <c r="D34" s="22"/>
      <c r="E34" s="22"/>
      <c r="F34" s="22"/>
      <c r="G34" s="22"/>
      <c r="H34" s="22"/>
      <c r="I34" s="22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6.5" customHeight="1" x14ac:dyDescent="0.3">
      <c r="A35" s="20"/>
      <c r="B35" s="20"/>
      <c r="C35" s="22"/>
      <c r="D35" s="22"/>
      <c r="E35" s="22"/>
      <c r="F35" s="22"/>
      <c r="G35" s="22"/>
      <c r="H35" s="22"/>
      <c r="I35" s="22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6.5" customHeight="1" x14ac:dyDescent="0.3">
      <c r="A36" s="20"/>
      <c r="B36" s="20"/>
      <c r="C36" s="22"/>
      <c r="D36" s="22"/>
      <c r="E36" s="22"/>
      <c r="F36" s="22"/>
      <c r="G36" s="22"/>
      <c r="H36" s="22"/>
      <c r="I36" s="22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6.5" customHeight="1" x14ac:dyDescent="0.3">
      <c r="A37" s="20"/>
      <c r="B37" s="20"/>
      <c r="C37" s="22"/>
      <c r="D37" s="22"/>
      <c r="E37" s="22"/>
      <c r="F37" s="22"/>
      <c r="G37" s="22"/>
      <c r="H37" s="22"/>
      <c r="I37" s="22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6.5" customHeight="1" x14ac:dyDescent="0.3">
      <c r="A38" s="20"/>
      <c r="B38" s="20"/>
      <c r="C38" s="22"/>
      <c r="D38" s="22"/>
      <c r="E38" s="22"/>
      <c r="F38" s="22"/>
      <c r="G38" s="22"/>
      <c r="H38" s="22"/>
      <c r="I38" s="22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7.25" customHeight="1" x14ac:dyDescent="0.3">
      <c r="A39" s="20"/>
      <c r="B39" s="20"/>
      <c r="C39" s="22"/>
      <c r="D39" s="22"/>
      <c r="E39" s="22"/>
      <c r="F39" s="22"/>
      <c r="G39" s="22"/>
      <c r="H39" s="22"/>
      <c r="I39" s="22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6.5" customHeight="1" x14ac:dyDescent="0.3">
      <c r="A40" s="20"/>
      <c r="B40" s="20"/>
      <c r="C40" s="22"/>
      <c r="D40" s="22"/>
      <c r="E40" s="22"/>
      <c r="F40" s="22"/>
      <c r="G40" s="22"/>
      <c r="H40" s="22"/>
      <c r="I40" s="2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6.5" customHeight="1" x14ac:dyDescent="0.3">
      <c r="A41" s="20"/>
      <c r="B41" s="20"/>
      <c r="C41" s="22"/>
      <c r="D41" s="22"/>
      <c r="E41" s="22"/>
      <c r="F41" s="22"/>
      <c r="G41" s="22"/>
      <c r="H41" s="22"/>
      <c r="I41" s="2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6.5" customHeight="1" x14ac:dyDescent="0.3">
      <c r="A42" s="20"/>
      <c r="B42" s="20"/>
      <c r="C42" s="22"/>
      <c r="D42" s="22"/>
      <c r="E42" s="22"/>
      <c r="F42" s="22"/>
      <c r="G42" s="22"/>
      <c r="H42" s="22"/>
      <c r="I42" s="22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6.5" customHeight="1" x14ac:dyDescent="0.3">
      <c r="A43" s="20"/>
      <c r="B43" s="20"/>
      <c r="C43" s="22"/>
      <c r="D43" s="22"/>
      <c r="E43" s="22"/>
      <c r="F43" s="22"/>
      <c r="G43" s="22"/>
      <c r="H43" s="22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6.5" customHeight="1" x14ac:dyDescent="0.3">
      <c r="A44" s="20"/>
      <c r="B44" s="20"/>
      <c r="C44" s="22"/>
      <c r="D44" s="22"/>
      <c r="E44" s="22"/>
      <c r="F44" s="22"/>
      <c r="G44" s="22"/>
      <c r="H44" s="22"/>
      <c r="I44" s="22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6.5" customHeight="1" x14ac:dyDescent="0.3">
      <c r="A45" s="20"/>
      <c r="B45" s="20"/>
      <c r="C45" s="22"/>
      <c r="D45" s="22"/>
      <c r="E45" s="22"/>
      <c r="F45" s="22"/>
      <c r="G45" s="22"/>
      <c r="H45" s="22"/>
      <c r="I45" s="22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6.5" customHeight="1" x14ac:dyDescent="0.3">
      <c r="A46" s="20"/>
      <c r="B46" s="20"/>
      <c r="C46" s="22"/>
      <c r="D46" s="22"/>
      <c r="E46" s="22"/>
      <c r="F46" s="22"/>
      <c r="G46" s="22"/>
      <c r="H46" s="22"/>
      <c r="I46" s="22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6.5" customHeight="1" x14ac:dyDescent="0.3">
      <c r="A47" s="20"/>
      <c r="B47" s="20"/>
      <c r="C47" s="22"/>
      <c r="D47" s="22"/>
      <c r="E47" s="22"/>
      <c r="F47" s="22"/>
      <c r="G47" s="22"/>
      <c r="H47" s="22"/>
      <c r="I47" s="22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6.5" customHeight="1" x14ac:dyDescent="0.3">
      <c r="A48" s="20"/>
      <c r="B48" s="20"/>
      <c r="C48" s="22"/>
      <c r="D48" s="22"/>
      <c r="E48" s="22"/>
      <c r="F48" s="22"/>
      <c r="G48" s="22"/>
      <c r="H48" s="22"/>
      <c r="I48" s="22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6.5" customHeight="1" x14ac:dyDescent="0.3">
      <c r="A49" s="20"/>
      <c r="B49" s="20"/>
      <c r="C49" s="22"/>
      <c r="D49" s="22"/>
      <c r="E49" s="22"/>
      <c r="F49" s="22"/>
      <c r="G49" s="22"/>
      <c r="H49" s="22"/>
      <c r="I49" s="22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6.5" customHeight="1" x14ac:dyDescent="0.3">
      <c r="A50" s="20"/>
      <c r="B50" s="20"/>
      <c r="C50" s="22"/>
      <c r="D50" s="22"/>
      <c r="E50" s="22"/>
      <c r="F50" s="22"/>
      <c r="G50" s="22"/>
      <c r="H50" s="22"/>
      <c r="I50" s="22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6.5" customHeight="1" x14ac:dyDescent="0.3">
      <c r="A51" s="20"/>
      <c r="B51" s="20"/>
      <c r="C51" s="22"/>
      <c r="D51" s="22"/>
      <c r="E51" s="22"/>
      <c r="F51" s="22"/>
      <c r="G51" s="22"/>
      <c r="H51" s="22"/>
      <c r="I51" s="22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6.5" customHeight="1" x14ac:dyDescent="0.3">
      <c r="A52" s="20"/>
      <c r="B52" s="20"/>
      <c r="C52" s="22"/>
      <c r="D52" s="22"/>
      <c r="E52" s="22"/>
      <c r="F52" s="22"/>
      <c r="G52" s="22"/>
      <c r="H52" s="22"/>
      <c r="I52" s="22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6.5" customHeight="1" x14ac:dyDescent="0.3">
      <c r="A53" s="20"/>
      <c r="B53" s="20"/>
      <c r="C53" s="22"/>
      <c r="D53" s="22"/>
      <c r="E53" s="22"/>
      <c r="F53" s="22"/>
      <c r="G53" s="22"/>
      <c r="H53" s="22"/>
      <c r="I53" s="22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6.5" customHeight="1" x14ac:dyDescent="0.3">
      <c r="A54" s="20"/>
      <c r="B54" s="20"/>
      <c r="C54" s="22"/>
      <c r="D54" s="22"/>
      <c r="E54" s="22"/>
      <c r="F54" s="22"/>
      <c r="G54" s="22"/>
      <c r="H54" s="22"/>
      <c r="I54" s="22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6.5" customHeight="1" x14ac:dyDescent="0.3">
      <c r="A55" s="20"/>
      <c r="B55" s="20"/>
      <c r="C55" s="22"/>
      <c r="D55" s="22"/>
      <c r="E55" s="22"/>
      <c r="F55" s="22"/>
      <c r="G55" s="22"/>
      <c r="H55" s="22"/>
      <c r="I55" s="22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6.5" customHeight="1" x14ac:dyDescent="0.3">
      <c r="A56" s="20"/>
      <c r="B56" s="20"/>
      <c r="C56" s="22"/>
      <c r="D56" s="22"/>
      <c r="E56" s="22"/>
      <c r="F56" s="22"/>
      <c r="G56" s="22"/>
      <c r="H56" s="22"/>
      <c r="I56" s="22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6.5" customHeight="1" x14ac:dyDescent="0.3">
      <c r="A57" s="20"/>
      <c r="B57" s="20"/>
      <c r="C57" s="22"/>
      <c r="D57" s="22"/>
      <c r="E57" s="22"/>
      <c r="F57" s="22"/>
      <c r="G57" s="22"/>
      <c r="H57" s="22"/>
      <c r="I57" s="22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6.5" customHeight="1" x14ac:dyDescent="0.3">
      <c r="A58" s="20"/>
      <c r="B58" s="20"/>
      <c r="C58" s="22"/>
      <c r="D58" s="22"/>
      <c r="E58" s="22"/>
      <c r="F58" s="22"/>
      <c r="G58" s="22"/>
      <c r="H58" s="22"/>
      <c r="I58" s="22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6.5" customHeight="1" x14ac:dyDescent="0.3">
      <c r="A59" s="20"/>
      <c r="B59" s="20"/>
      <c r="C59" s="22"/>
      <c r="D59" s="22"/>
      <c r="E59" s="22"/>
      <c r="F59" s="22"/>
      <c r="G59" s="22"/>
      <c r="H59" s="22"/>
      <c r="I59" s="22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6.5" customHeight="1" x14ac:dyDescent="0.3">
      <c r="A60" s="20"/>
      <c r="B60" s="20"/>
      <c r="C60" s="22"/>
      <c r="D60" s="22"/>
      <c r="E60" s="22"/>
      <c r="F60" s="22"/>
      <c r="G60" s="22"/>
      <c r="H60" s="22"/>
      <c r="I60" s="22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6.5" customHeight="1" x14ac:dyDescent="0.3">
      <c r="A61" s="20"/>
      <c r="B61" s="20"/>
      <c r="C61" s="22"/>
      <c r="D61" s="22"/>
      <c r="E61" s="22"/>
      <c r="F61" s="22"/>
      <c r="G61" s="22"/>
      <c r="H61" s="22"/>
      <c r="I61" s="22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6.5" customHeight="1" x14ac:dyDescent="0.3">
      <c r="A62" s="20"/>
      <c r="B62" s="20"/>
      <c r="C62" s="22"/>
      <c r="D62" s="22"/>
      <c r="E62" s="22"/>
      <c r="F62" s="22"/>
      <c r="G62" s="22"/>
      <c r="H62" s="22"/>
      <c r="I62" s="22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6.5" customHeight="1" x14ac:dyDescent="0.3">
      <c r="A63" s="20"/>
      <c r="B63" s="20"/>
      <c r="C63" s="22"/>
      <c r="D63" s="22"/>
      <c r="E63" s="22"/>
      <c r="F63" s="22"/>
      <c r="G63" s="22"/>
      <c r="H63" s="22"/>
      <c r="I63" s="22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6.5" customHeight="1" x14ac:dyDescent="0.3">
      <c r="A64" s="20"/>
      <c r="B64" s="20"/>
      <c r="C64" s="22"/>
      <c r="D64" s="22"/>
      <c r="E64" s="22"/>
      <c r="F64" s="22"/>
      <c r="G64" s="22"/>
      <c r="H64" s="22"/>
      <c r="I64" s="22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6.5" customHeight="1" x14ac:dyDescent="0.3">
      <c r="A65" s="20"/>
      <c r="B65" s="20"/>
      <c r="C65" s="22"/>
      <c r="D65" s="22"/>
      <c r="E65" s="22"/>
      <c r="F65" s="22"/>
      <c r="G65" s="22"/>
      <c r="H65" s="22"/>
      <c r="I65" s="22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6.5" customHeight="1" x14ac:dyDescent="0.3">
      <c r="A66" s="20"/>
      <c r="B66" s="20"/>
      <c r="C66" s="22"/>
      <c r="D66" s="22"/>
      <c r="E66" s="22"/>
      <c r="F66" s="22"/>
      <c r="G66" s="22"/>
      <c r="H66" s="22"/>
      <c r="I66" s="22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6.5" customHeight="1" x14ac:dyDescent="0.3">
      <c r="A67" s="20"/>
      <c r="B67" s="20"/>
      <c r="C67" s="22"/>
      <c r="D67" s="22"/>
      <c r="E67" s="22"/>
      <c r="F67" s="22"/>
      <c r="G67" s="22"/>
      <c r="H67" s="22"/>
      <c r="I67" s="22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6.5" customHeight="1" x14ac:dyDescent="0.3">
      <c r="A68" s="20"/>
      <c r="B68" s="20"/>
      <c r="C68" s="22"/>
      <c r="D68" s="22"/>
      <c r="E68" s="22"/>
      <c r="F68" s="22"/>
      <c r="G68" s="22"/>
      <c r="H68" s="22"/>
      <c r="I68" s="22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6.5" customHeight="1" x14ac:dyDescent="0.3">
      <c r="A69" s="20"/>
      <c r="B69" s="20"/>
      <c r="C69" s="22"/>
      <c r="D69" s="22"/>
      <c r="E69" s="22"/>
      <c r="F69" s="22"/>
      <c r="G69" s="22"/>
      <c r="H69" s="22"/>
      <c r="I69" s="22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6.5" customHeight="1" x14ac:dyDescent="0.3">
      <c r="A70" s="20"/>
      <c r="B70" s="20"/>
      <c r="C70" s="22"/>
      <c r="D70" s="22"/>
      <c r="E70" s="22"/>
      <c r="F70" s="22"/>
      <c r="G70" s="22"/>
      <c r="H70" s="22"/>
      <c r="I70" s="22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6.5" customHeight="1" x14ac:dyDescent="0.3">
      <c r="A71" s="20"/>
      <c r="B71" s="20"/>
      <c r="C71" s="22"/>
      <c r="D71" s="22"/>
      <c r="E71" s="22"/>
      <c r="F71" s="22"/>
      <c r="G71" s="22"/>
      <c r="H71" s="22"/>
      <c r="I71" s="22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6.5" customHeight="1" x14ac:dyDescent="0.3">
      <c r="A72" s="20"/>
      <c r="B72" s="20"/>
      <c r="C72" s="22"/>
      <c r="D72" s="22"/>
      <c r="E72" s="22"/>
      <c r="F72" s="22"/>
      <c r="G72" s="22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6.5" customHeight="1" x14ac:dyDescent="0.3">
      <c r="A73" s="20"/>
      <c r="B73" s="20"/>
      <c r="C73" s="22"/>
      <c r="D73" s="22"/>
      <c r="E73" s="22"/>
      <c r="F73" s="22"/>
      <c r="G73" s="22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6.5" customHeight="1" x14ac:dyDescent="0.3">
      <c r="A74" s="20"/>
      <c r="B74" s="20"/>
      <c r="C74" s="22"/>
      <c r="D74" s="22"/>
      <c r="E74" s="22"/>
      <c r="F74" s="22"/>
      <c r="G74" s="22"/>
      <c r="H74" s="22"/>
      <c r="I74" s="22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6.5" customHeight="1" x14ac:dyDescent="0.3">
      <c r="A75" s="20"/>
      <c r="B75" s="20"/>
      <c r="C75" s="22"/>
      <c r="D75" s="22"/>
      <c r="E75" s="22"/>
      <c r="F75" s="22"/>
      <c r="G75" s="22"/>
      <c r="H75" s="22"/>
      <c r="I75" s="22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6.5" customHeight="1" x14ac:dyDescent="0.3">
      <c r="A76" s="20"/>
      <c r="B76" s="20"/>
      <c r="C76" s="22"/>
      <c r="D76" s="22"/>
      <c r="E76" s="22"/>
      <c r="F76" s="22"/>
      <c r="G76" s="22"/>
      <c r="H76" s="22"/>
      <c r="I76" s="22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6.5" customHeight="1" x14ac:dyDescent="0.3">
      <c r="A77" s="20"/>
      <c r="B77" s="20"/>
      <c r="C77" s="22"/>
      <c r="D77" s="22"/>
      <c r="E77" s="22"/>
      <c r="F77" s="22"/>
      <c r="G77" s="22"/>
      <c r="H77" s="22"/>
      <c r="I77" s="22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6.5" customHeight="1" x14ac:dyDescent="0.3">
      <c r="A78" s="20"/>
      <c r="B78" s="20"/>
      <c r="C78" s="22"/>
      <c r="D78" s="22"/>
      <c r="E78" s="22"/>
      <c r="F78" s="22"/>
      <c r="G78" s="22"/>
      <c r="H78" s="22"/>
      <c r="I78" s="22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6.5" customHeight="1" x14ac:dyDescent="0.3">
      <c r="A79" s="20"/>
      <c r="B79" s="20"/>
      <c r="C79" s="22"/>
      <c r="D79" s="22"/>
      <c r="E79" s="22"/>
      <c r="F79" s="22"/>
      <c r="G79" s="22"/>
      <c r="H79" s="22"/>
      <c r="I79" s="22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6.5" customHeight="1" x14ac:dyDescent="0.3">
      <c r="A80" s="20"/>
      <c r="B80" s="20"/>
      <c r="C80" s="22"/>
      <c r="D80" s="22"/>
      <c r="E80" s="22"/>
      <c r="F80" s="22"/>
      <c r="G80" s="22"/>
      <c r="H80" s="22"/>
      <c r="I80" s="22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6.5" customHeight="1" x14ac:dyDescent="0.3">
      <c r="A81" s="20"/>
      <c r="B81" s="20"/>
      <c r="C81" s="22"/>
      <c r="D81" s="22"/>
      <c r="E81" s="22"/>
      <c r="F81" s="22"/>
      <c r="G81" s="22"/>
      <c r="H81" s="22"/>
      <c r="I81" s="22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6.5" customHeight="1" x14ac:dyDescent="0.3">
      <c r="A82" s="20"/>
      <c r="B82" s="20"/>
      <c r="C82" s="22"/>
      <c r="D82" s="22"/>
      <c r="E82" s="22"/>
      <c r="F82" s="22"/>
      <c r="G82" s="22"/>
      <c r="H82" s="22"/>
      <c r="I82" s="22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6.5" customHeight="1" x14ac:dyDescent="0.3">
      <c r="A83" s="20"/>
      <c r="B83" s="20"/>
      <c r="C83" s="22"/>
      <c r="D83" s="22"/>
      <c r="E83" s="22"/>
      <c r="F83" s="22"/>
      <c r="G83" s="22"/>
      <c r="H83" s="22"/>
      <c r="I83" s="22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6.5" customHeight="1" x14ac:dyDescent="0.3">
      <c r="A84" s="20"/>
      <c r="B84" s="20"/>
      <c r="C84" s="22"/>
      <c r="D84" s="22"/>
      <c r="E84" s="22"/>
      <c r="F84" s="22"/>
      <c r="G84" s="22"/>
      <c r="H84" s="22"/>
      <c r="I84" s="22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6.5" customHeight="1" x14ac:dyDescent="0.3">
      <c r="A85" s="20"/>
      <c r="B85" s="20"/>
      <c r="C85" s="22"/>
      <c r="D85" s="22"/>
      <c r="E85" s="22"/>
      <c r="F85" s="22"/>
      <c r="G85" s="22"/>
      <c r="H85" s="22"/>
      <c r="I85" s="22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6.5" customHeight="1" x14ac:dyDescent="0.3">
      <c r="A86" s="20"/>
      <c r="B86" s="20"/>
      <c r="C86" s="22"/>
      <c r="D86" s="22"/>
      <c r="E86" s="22"/>
      <c r="F86" s="22"/>
      <c r="G86" s="22"/>
      <c r="H86" s="22"/>
      <c r="I86" s="22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6.5" customHeight="1" x14ac:dyDescent="0.3">
      <c r="A87" s="20"/>
      <c r="B87" s="20"/>
      <c r="C87" s="22"/>
      <c r="D87" s="22"/>
      <c r="E87" s="22"/>
      <c r="F87" s="22"/>
      <c r="G87" s="22"/>
      <c r="H87" s="22"/>
      <c r="I87" s="22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6.5" customHeight="1" x14ac:dyDescent="0.3">
      <c r="A88" s="20"/>
      <c r="B88" s="20"/>
      <c r="C88" s="22"/>
      <c r="D88" s="22"/>
      <c r="E88" s="22"/>
      <c r="F88" s="22"/>
      <c r="G88" s="22"/>
      <c r="H88" s="22"/>
      <c r="I88" s="22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6.5" customHeight="1" x14ac:dyDescent="0.3">
      <c r="A89" s="20"/>
      <c r="B89" s="20"/>
      <c r="C89" s="22"/>
      <c r="D89" s="22"/>
      <c r="E89" s="22"/>
      <c r="F89" s="22"/>
      <c r="G89" s="22"/>
      <c r="H89" s="22"/>
      <c r="I89" s="22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6.5" customHeight="1" x14ac:dyDescent="0.3">
      <c r="A90" s="20"/>
      <c r="B90" s="20"/>
      <c r="C90" s="22"/>
      <c r="D90" s="22"/>
      <c r="E90" s="22"/>
      <c r="F90" s="22"/>
      <c r="G90" s="22"/>
      <c r="H90" s="22"/>
      <c r="I90" s="22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6.5" customHeight="1" x14ac:dyDescent="0.3">
      <c r="A91" s="20"/>
      <c r="B91" s="20"/>
      <c r="C91" s="22"/>
      <c r="D91" s="22"/>
      <c r="E91" s="22"/>
      <c r="F91" s="22"/>
      <c r="G91" s="22"/>
      <c r="H91" s="22"/>
      <c r="I91" s="22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6.5" customHeight="1" x14ac:dyDescent="0.3">
      <c r="A92" s="20"/>
      <c r="B92" s="20"/>
      <c r="C92" s="22"/>
      <c r="D92" s="22"/>
      <c r="E92" s="22"/>
      <c r="F92" s="22"/>
      <c r="G92" s="22"/>
      <c r="H92" s="22"/>
      <c r="I92" s="22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6.5" customHeight="1" x14ac:dyDescent="0.3">
      <c r="A93" s="20"/>
      <c r="B93" s="20"/>
      <c r="C93" s="22"/>
      <c r="D93" s="22"/>
      <c r="E93" s="22"/>
      <c r="F93" s="22"/>
      <c r="G93" s="22"/>
      <c r="H93" s="22"/>
      <c r="I93" s="22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6.5" customHeight="1" x14ac:dyDescent="0.3">
      <c r="A94" s="20"/>
      <c r="B94" s="20"/>
      <c r="C94" s="22"/>
      <c r="D94" s="22"/>
      <c r="E94" s="22"/>
      <c r="F94" s="22"/>
      <c r="G94" s="22"/>
      <c r="H94" s="22"/>
      <c r="I94" s="22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6.5" customHeight="1" x14ac:dyDescent="0.3">
      <c r="A95" s="20"/>
      <c r="B95" s="20"/>
      <c r="C95" s="22"/>
      <c r="D95" s="22"/>
      <c r="E95" s="22"/>
      <c r="F95" s="22"/>
      <c r="G95" s="22"/>
      <c r="H95" s="22"/>
      <c r="I95" s="22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6.5" customHeight="1" x14ac:dyDescent="0.3">
      <c r="A96" s="20"/>
      <c r="B96" s="20"/>
      <c r="C96" s="22"/>
      <c r="D96" s="22"/>
      <c r="E96" s="22"/>
      <c r="F96" s="22"/>
      <c r="G96" s="22"/>
      <c r="H96" s="22"/>
      <c r="I96" s="22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6.5" customHeight="1" x14ac:dyDescent="0.3">
      <c r="A97" s="20"/>
      <c r="B97" s="20"/>
      <c r="C97" s="22"/>
      <c r="D97" s="22"/>
      <c r="E97" s="22"/>
      <c r="F97" s="22"/>
      <c r="G97" s="22"/>
      <c r="H97" s="22"/>
      <c r="I97" s="22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6.5" customHeight="1" x14ac:dyDescent="0.3">
      <c r="A98" s="20"/>
      <c r="B98" s="20"/>
      <c r="C98" s="22"/>
      <c r="D98" s="22"/>
      <c r="E98" s="22"/>
      <c r="F98" s="22"/>
      <c r="G98" s="22"/>
      <c r="H98" s="22"/>
      <c r="I98" s="22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6.5" customHeight="1" x14ac:dyDescent="0.3">
      <c r="A99" s="20"/>
      <c r="B99" s="20"/>
      <c r="C99" s="22"/>
      <c r="D99" s="22"/>
      <c r="E99" s="22"/>
      <c r="F99" s="22"/>
      <c r="G99" s="22"/>
      <c r="H99" s="22"/>
      <c r="I99" s="22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6.5" customHeight="1" x14ac:dyDescent="0.3">
      <c r="A100" s="20"/>
      <c r="B100" s="20"/>
      <c r="C100" s="22"/>
      <c r="D100" s="22"/>
      <c r="E100" s="22"/>
      <c r="F100" s="22"/>
      <c r="G100" s="22"/>
      <c r="H100" s="22"/>
      <c r="I100" s="22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6.5" customHeight="1" x14ac:dyDescent="0.3">
      <c r="A101" s="20"/>
      <c r="B101" s="20"/>
      <c r="C101" s="22"/>
      <c r="D101" s="22"/>
      <c r="E101" s="22"/>
      <c r="F101" s="22"/>
      <c r="G101" s="22"/>
      <c r="H101" s="22"/>
      <c r="I101" s="22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6.5" customHeight="1" x14ac:dyDescent="0.3">
      <c r="A102" s="20"/>
      <c r="B102" s="20"/>
      <c r="C102" s="22"/>
      <c r="D102" s="22"/>
      <c r="E102" s="22"/>
      <c r="F102" s="22"/>
      <c r="G102" s="22"/>
      <c r="H102" s="22"/>
      <c r="I102" s="22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6.5" customHeight="1" x14ac:dyDescent="0.3">
      <c r="A103" s="20"/>
      <c r="B103" s="20"/>
      <c r="C103" s="22"/>
      <c r="D103" s="22"/>
      <c r="E103" s="22"/>
      <c r="F103" s="22"/>
      <c r="G103" s="22"/>
      <c r="H103" s="22"/>
      <c r="I103" s="22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6.5" customHeight="1" x14ac:dyDescent="0.3">
      <c r="A104" s="20"/>
      <c r="B104" s="20"/>
      <c r="C104" s="22"/>
      <c r="D104" s="22"/>
      <c r="E104" s="22"/>
      <c r="F104" s="22"/>
      <c r="G104" s="22"/>
      <c r="H104" s="22"/>
      <c r="I104" s="22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6.5" customHeight="1" x14ac:dyDescent="0.3">
      <c r="A105" s="20"/>
      <c r="B105" s="20"/>
      <c r="C105" s="22"/>
      <c r="D105" s="22"/>
      <c r="E105" s="22"/>
      <c r="F105" s="22"/>
      <c r="G105" s="22"/>
      <c r="H105" s="22"/>
      <c r="I105" s="22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6.5" customHeight="1" x14ac:dyDescent="0.3">
      <c r="A106" s="20"/>
      <c r="B106" s="20"/>
      <c r="C106" s="22"/>
      <c r="D106" s="22"/>
      <c r="E106" s="22"/>
      <c r="F106" s="22"/>
      <c r="G106" s="22"/>
      <c r="H106" s="22"/>
      <c r="I106" s="22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6.5" customHeight="1" x14ac:dyDescent="0.3">
      <c r="A107" s="20"/>
      <c r="B107" s="20"/>
      <c r="C107" s="22"/>
      <c r="D107" s="22"/>
      <c r="E107" s="22"/>
      <c r="F107" s="22"/>
      <c r="G107" s="22"/>
      <c r="H107" s="22"/>
      <c r="I107" s="22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6.5" customHeight="1" x14ac:dyDescent="0.3">
      <c r="A108" s="20"/>
      <c r="B108" s="20"/>
      <c r="C108" s="22"/>
      <c r="D108" s="22"/>
      <c r="E108" s="22"/>
      <c r="F108" s="22"/>
      <c r="G108" s="22"/>
      <c r="H108" s="22"/>
      <c r="I108" s="22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6.5" customHeight="1" x14ac:dyDescent="0.3">
      <c r="A109" s="20"/>
      <c r="B109" s="20"/>
      <c r="C109" s="22"/>
      <c r="D109" s="22"/>
      <c r="E109" s="22"/>
      <c r="F109" s="22"/>
      <c r="G109" s="22"/>
      <c r="H109" s="22"/>
      <c r="I109" s="22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6.5" customHeight="1" x14ac:dyDescent="0.3">
      <c r="A110" s="20"/>
      <c r="B110" s="20"/>
      <c r="C110" s="22"/>
      <c r="D110" s="22"/>
      <c r="E110" s="22"/>
      <c r="F110" s="22"/>
      <c r="G110" s="22"/>
      <c r="H110" s="22"/>
      <c r="I110" s="22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6.5" customHeight="1" x14ac:dyDescent="0.3">
      <c r="A111" s="20"/>
      <c r="B111" s="20"/>
      <c r="C111" s="22"/>
      <c r="D111" s="22"/>
      <c r="E111" s="22"/>
      <c r="F111" s="22"/>
      <c r="G111" s="22"/>
      <c r="H111" s="22"/>
      <c r="I111" s="22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6.5" customHeight="1" x14ac:dyDescent="0.3">
      <c r="A112" s="20"/>
      <c r="B112" s="20"/>
      <c r="C112" s="22"/>
      <c r="D112" s="22"/>
      <c r="E112" s="22"/>
      <c r="F112" s="22"/>
      <c r="G112" s="22"/>
      <c r="H112" s="22"/>
      <c r="I112" s="22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6.5" customHeight="1" x14ac:dyDescent="0.3">
      <c r="A113" s="20"/>
      <c r="B113" s="20"/>
      <c r="C113" s="22"/>
      <c r="D113" s="22"/>
      <c r="E113" s="22"/>
      <c r="F113" s="22"/>
      <c r="G113" s="22"/>
      <c r="H113" s="22"/>
      <c r="I113" s="22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6.5" customHeight="1" x14ac:dyDescent="0.3">
      <c r="A114" s="20"/>
      <c r="B114" s="20"/>
      <c r="C114" s="22"/>
      <c r="D114" s="22"/>
      <c r="E114" s="22"/>
      <c r="F114" s="22"/>
      <c r="G114" s="22"/>
      <c r="H114" s="22"/>
      <c r="I114" s="22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6.5" customHeight="1" x14ac:dyDescent="0.3">
      <c r="A115" s="20"/>
      <c r="B115" s="20"/>
      <c r="C115" s="22"/>
      <c r="D115" s="22"/>
      <c r="E115" s="22"/>
      <c r="F115" s="22"/>
      <c r="G115" s="22"/>
      <c r="H115" s="22"/>
      <c r="I115" s="22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6.5" customHeight="1" x14ac:dyDescent="0.3">
      <c r="A116" s="20"/>
      <c r="B116" s="20"/>
      <c r="C116" s="22"/>
      <c r="D116" s="22"/>
      <c r="E116" s="22"/>
      <c r="F116" s="22"/>
      <c r="G116" s="22"/>
      <c r="H116" s="22"/>
      <c r="I116" s="22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6.5" customHeight="1" x14ac:dyDescent="0.3">
      <c r="A117" s="20"/>
      <c r="B117" s="20"/>
      <c r="C117" s="22"/>
      <c r="D117" s="22"/>
      <c r="E117" s="22"/>
      <c r="F117" s="22"/>
      <c r="G117" s="22"/>
      <c r="H117" s="22"/>
      <c r="I117" s="22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6.5" customHeight="1" x14ac:dyDescent="0.3">
      <c r="A118" s="20"/>
      <c r="B118" s="20"/>
      <c r="C118" s="22"/>
      <c r="D118" s="22"/>
      <c r="E118" s="22"/>
      <c r="F118" s="22"/>
      <c r="G118" s="22"/>
      <c r="H118" s="22"/>
      <c r="I118" s="22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6.5" customHeight="1" x14ac:dyDescent="0.3">
      <c r="A119" s="20"/>
      <c r="B119" s="20"/>
      <c r="C119" s="22"/>
      <c r="D119" s="22"/>
      <c r="E119" s="22"/>
      <c r="F119" s="22"/>
      <c r="G119" s="22"/>
      <c r="H119" s="22"/>
      <c r="I119" s="22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6.5" customHeight="1" x14ac:dyDescent="0.3">
      <c r="A120" s="20"/>
      <c r="B120" s="20"/>
      <c r="C120" s="22"/>
      <c r="D120" s="22"/>
      <c r="E120" s="22"/>
      <c r="F120" s="22"/>
      <c r="G120" s="22"/>
      <c r="H120" s="22"/>
      <c r="I120" s="22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6.5" customHeight="1" x14ac:dyDescent="0.3">
      <c r="A121" s="20"/>
      <c r="B121" s="20"/>
      <c r="C121" s="22"/>
      <c r="D121" s="22"/>
      <c r="E121" s="22"/>
      <c r="F121" s="22"/>
      <c r="G121" s="22"/>
      <c r="H121" s="22"/>
      <c r="I121" s="22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6.5" customHeight="1" x14ac:dyDescent="0.3">
      <c r="A122" s="20"/>
      <c r="B122" s="20"/>
      <c r="C122" s="22"/>
      <c r="D122" s="22"/>
      <c r="E122" s="22"/>
      <c r="F122" s="22"/>
      <c r="G122" s="22"/>
      <c r="H122" s="22"/>
      <c r="I122" s="22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6.5" customHeight="1" x14ac:dyDescent="0.3">
      <c r="A123" s="20"/>
      <c r="B123" s="20"/>
      <c r="C123" s="22"/>
      <c r="D123" s="22"/>
      <c r="E123" s="22"/>
      <c r="F123" s="22"/>
      <c r="G123" s="22"/>
      <c r="H123" s="22"/>
      <c r="I123" s="22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6.5" customHeight="1" x14ac:dyDescent="0.3">
      <c r="A124" s="20"/>
      <c r="B124" s="20"/>
      <c r="C124" s="22"/>
      <c r="D124" s="22"/>
      <c r="E124" s="22"/>
      <c r="F124" s="22"/>
      <c r="G124" s="22"/>
      <c r="H124" s="22"/>
      <c r="I124" s="22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6.5" customHeight="1" x14ac:dyDescent="0.3">
      <c r="A125" s="20"/>
      <c r="B125" s="20"/>
      <c r="C125" s="22"/>
      <c r="D125" s="22"/>
      <c r="E125" s="22"/>
      <c r="F125" s="22"/>
      <c r="G125" s="22"/>
      <c r="H125" s="22"/>
      <c r="I125" s="22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6.5" customHeight="1" x14ac:dyDescent="0.3">
      <c r="A126" s="20"/>
      <c r="B126" s="20"/>
      <c r="C126" s="22"/>
      <c r="D126" s="22"/>
      <c r="E126" s="22"/>
      <c r="F126" s="22"/>
      <c r="G126" s="22"/>
      <c r="H126" s="22"/>
      <c r="I126" s="22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6.5" customHeight="1" x14ac:dyDescent="0.3">
      <c r="A127" s="20"/>
      <c r="B127" s="20"/>
      <c r="C127" s="22"/>
      <c r="D127" s="22"/>
      <c r="E127" s="22"/>
      <c r="F127" s="22"/>
      <c r="G127" s="22"/>
      <c r="H127" s="22"/>
      <c r="I127" s="22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6.5" customHeight="1" x14ac:dyDescent="0.3">
      <c r="A128" s="20"/>
      <c r="B128" s="20"/>
      <c r="C128" s="22"/>
      <c r="D128" s="22"/>
      <c r="E128" s="22"/>
      <c r="F128" s="22"/>
      <c r="G128" s="22"/>
      <c r="H128" s="22"/>
      <c r="I128" s="22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6.5" customHeight="1" x14ac:dyDescent="0.3">
      <c r="A129" s="20"/>
      <c r="B129" s="20"/>
      <c r="C129" s="22"/>
      <c r="D129" s="22"/>
      <c r="E129" s="22"/>
      <c r="F129" s="22"/>
      <c r="G129" s="22"/>
      <c r="H129" s="22"/>
      <c r="I129" s="22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6.5" customHeight="1" x14ac:dyDescent="0.3">
      <c r="A130" s="20"/>
      <c r="B130" s="20"/>
      <c r="C130" s="22"/>
      <c r="D130" s="22"/>
      <c r="E130" s="22"/>
      <c r="F130" s="22"/>
      <c r="G130" s="22"/>
      <c r="H130" s="22"/>
      <c r="I130" s="22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6.5" customHeight="1" x14ac:dyDescent="0.3">
      <c r="A131" s="20"/>
      <c r="B131" s="20"/>
      <c r="C131" s="22"/>
      <c r="D131" s="22"/>
      <c r="E131" s="22"/>
      <c r="F131" s="22"/>
      <c r="G131" s="22"/>
      <c r="H131" s="22"/>
      <c r="I131" s="22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6.5" customHeight="1" x14ac:dyDescent="0.3">
      <c r="A132" s="20"/>
      <c r="B132" s="20"/>
      <c r="C132" s="22"/>
      <c r="D132" s="22"/>
      <c r="E132" s="22"/>
      <c r="F132" s="22"/>
      <c r="G132" s="22"/>
      <c r="H132" s="22"/>
      <c r="I132" s="22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6.5" customHeight="1" x14ac:dyDescent="0.3">
      <c r="A133" s="20"/>
      <c r="B133" s="20"/>
      <c r="C133" s="22"/>
      <c r="D133" s="22"/>
      <c r="E133" s="22"/>
      <c r="F133" s="22"/>
      <c r="G133" s="22"/>
      <c r="H133" s="22"/>
      <c r="I133" s="22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6.5" customHeight="1" x14ac:dyDescent="0.3">
      <c r="A134" s="20"/>
      <c r="B134" s="20"/>
      <c r="C134" s="22"/>
      <c r="D134" s="22"/>
      <c r="E134" s="22"/>
      <c r="F134" s="22"/>
      <c r="G134" s="22"/>
      <c r="H134" s="22"/>
      <c r="I134" s="22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6.5" customHeight="1" x14ac:dyDescent="0.3">
      <c r="A135" s="20"/>
      <c r="B135" s="20"/>
      <c r="C135" s="22"/>
      <c r="D135" s="22"/>
      <c r="E135" s="22"/>
      <c r="F135" s="22"/>
      <c r="G135" s="22"/>
      <c r="H135" s="22"/>
      <c r="I135" s="22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6.5" customHeight="1" x14ac:dyDescent="0.3">
      <c r="A136" s="20"/>
      <c r="B136" s="20"/>
      <c r="C136" s="22"/>
      <c r="D136" s="22"/>
      <c r="E136" s="22"/>
      <c r="F136" s="22"/>
      <c r="G136" s="22"/>
      <c r="H136" s="22"/>
      <c r="I136" s="22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6.5" customHeight="1" x14ac:dyDescent="0.3">
      <c r="A137" s="20"/>
      <c r="B137" s="20"/>
      <c r="C137" s="22"/>
      <c r="D137" s="22"/>
      <c r="E137" s="22"/>
      <c r="F137" s="22"/>
      <c r="G137" s="22"/>
      <c r="H137" s="22"/>
      <c r="I137" s="22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6.5" customHeight="1" x14ac:dyDescent="0.3">
      <c r="A138" s="20"/>
      <c r="B138" s="20"/>
      <c r="C138" s="22"/>
      <c r="D138" s="22"/>
      <c r="E138" s="22"/>
      <c r="F138" s="22"/>
      <c r="G138" s="22"/>
      <c r="H138" s="22"/>
      <c r="I138" s="22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6.5" customHeight="1" x14ac:dyDescent="0.3">
      <c r="A139" s="20"/>
      <c r="B139" s="20"/>
      <c r="C139" s="22"/>
      <c r="D139" s="22"/>
      <c r="E139" s="22"/>
      <c r="F139" s="22"/>
      <c r="G139" s="22"/>
      <c r="H139" s="22"/>
      <c r="I139" s="22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6.5" customHeight="1" x14ac:dyDescent="0.3">
      <c r="A140" s="20"/>
      <c r="B140" s="20"/>
      <c r="C140" s="22"/>
      <c r="D140" s="22"/>
      <c r="E140" s="22"/>
      <c r="F140" s="22"/>
      <c r="G140" s="22"/>
      <c r="H140" s="22"/>
      <c r="I140" s="22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6.5" customHeight="1" x14ac:dyDescent="0.3">
      <c r="A141" s="20"/>
      <c r="B141" s="20"/>
      <c r="C141" s="22"/>
      <c r="D141" s="22"/>
      <c r="E141" s="22"/>
      <c r="F141" s="22"/>
      <c r="G141" s="22"/>
      <c r="H141" s="22"/>
      <c r="I141" s="22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6.5" customHeight="1" x14ac:dyDescent="0.3">
      <c r="A142" s="20"/>
      <c r="B142" s="20"/>
      <c r="C142" s="22"/>
      <c r="D142" s="22"/>
      <c r="E142" s="22"/>
      <c r="F142" s="22"/>
      <c r="G142" s="22"/>
      <c r="H142" s="22"/>
      <c r="I142" s="22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6.5" customHeight="1" x14ac:dyDescent="0.3">
      <c r="A143" s="20"/>
      <c r="B143" s="20"/>
      <c r="C143" s="22"/>
      <c r="D143" s="22"/>
      <c r="E143" s="22"/>
      <c r="F143" s="22"/>
      <c r="G143" s="22"/>
      <c r="H143" s="22"/>
      <c r="I143" s="22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6.5" customHeight="1" x14ac:dyDescent="0.3">
      <c r="A144" s="20"/>
      <c r="B144" s="20"/>
      <c r="C144" s="22"/>
      <c r="D144" s="22"/>
      <c r="E144" s="22"/>
      <c r="F144" s="22"/>
      <c r="G144" s="22"/>
      <c r="H144" s="22"/>
      <c r="I144" s="22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6.5" customHeight="1" x14ac:dyDescent="0.3">
      <c r="A145" s="20"/>
      <c r="B145" s="20"/>
      <c r="C145" s="22"/>
      <c r="D145" s="22"/>
      <c r="E145" s="22"/>
      <c r="F145" s="22"/>
      <c r="G145" s="22"/>
      <c r="H145" s="22"/>
      <c r="I145" s="22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6.5" customHeight="1" x14ac:dyDescent="0.3">
      <c r="A146" s="20"/>
      <c r="B146" s="20"/>
      <c r="C146" s="22"/>
      <c r="D146" s="22"/>
      <c r="E146" s="22"/>
      <c r="F146" s="22"/>
      <c r="G146" s="22"/>
      <c r="H146" s="22"/>
      <c r="I146" s="22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6.5" customHeight="1" x14ac:dyDescent="0.3">
      <c r="A147" s="20"/>
      <c r="B147" s="20"/>
      <c r="C147" s="22"/>
      <c r="D147" s="22"/>
      <c r="E147" s="22"/>
      <c r="F147" s="22"/>
      <c r="G147" s="22"/>
      <c r="H147" s="22"/>
      <c r="I147" s="22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6.5" customHeight="1" x14ac:dyDescent="0.3">
      <c r="A148" s="20"/>
      <c r="B148" s="20"/>
      <c r="C148" s="22"/>
      <c r="D148" s="22"/>
      <c r="E148" s="22"/>
      <c r="F148" s="22"/>
      <c r="G148" s="22"/>
      <c r="H148" s="22"/>
      <c r="I148" s="22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6.5" customHeight="1" x14ac:dyDescent="0.3">
      <c r="A149" s="20"/>
      <c r="B149" s="20"/>
      <c r="C149" s="22"/>
      <c r="D149" s="22"/>
      <c r="E149" s="22"/>
      <c r="F149" s="22"/>
      <c r="G149" s="22"/>
      <c r="H149" s="22"/>
      <c r="I149" s="22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6.5" customHeight="1" x14ac:dyDescent="0.3">
      <c r="A150" s="20"/>
      <c r="B150" s="20"/>
      <c r="C150" s="22"/>
      <c r="D150" s="22"/>
      <c r="E150" s="22"/>
      <c r="F150" s="22"/>
      <c r="G150" s="22"/>
      <c r="H150" s="22"/>
      <c r="I150" s="22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6.5" customHeight="1" x14ac:dyDescent="0.3">
      <c r="A151" s="20"/>
      <c r="B151" s="20"/>
      <c r="C151" s="22"/>
      <c r="D151" s="22"/>
      <c r="E151" s="22"/>
      <c r="F151" s="22"/>
      <c r="G151" s="22"/>
      <c r="H151" s="22"/>
      <c r="I151" s="22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6.5" customHeight="1" x14ac:dyDescent="0.3">
      <c r="A152" s="20"/>
      <c r="B152" s="20"/>
      <c r="C152" s="22"/>
      <c r="D152" s="22"/>
      <c r="E152" s="22"/>
      <c r="F152" s="22"/>
      <c r="G152" s="22"/>
      <c r="H152" s="22"/>
      <c r="I152" s="22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6.5" customHeight="1" x14ac:dyDescent="0.3">
      <c r="A153" s="20"/>
      <c r="B153" s="20"/>
      <c r="C153" s="22"/>
      <c r="D153" s="22"/>
      <c r="E153" s="22"/>
      <c r="F153" s="22"/>
      <c r="G153" s="22"/>
      <c r="H153" s="22"/>
      <c r="I153" s="22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6.5" customHeight="1" x14ac:dyDescent="0.3">
      <c r="A154" s="20"/>
      <c r="B154" s="20"/>
      <c r="C154" s="22"/>
      <c r="D154" s="22"/>
      <c r="E154" s="22"/>
      <c r="F154" s="22"/>
      <c r="G154" s="22"/>
      <c r="H154" s="22"/>
      <c r="I154" s="22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6.5" customHeight="1" x14ac:dyDescent="0.3">
      <c r="A155" s="20"/>
      <c r="B155" s="20"/>
      <c r="C155" s="22"/>
      <c r="D155" s="22"/>
      <c r="E155" s="22"/>
      <c r="F155" s="22"/>
      <c r="G155" s="22"/>
      <c r="H155" s="22"/>
      <c r="I155" s="22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6.5" customHeight="1" x14ac:dyDescent="0.3">
      <c r="A156" s="20"/>
      <c r="B156" s="20"/>
      <c r="C156" s="22"/>
      <c r="D156" s="22"/>
      <c r="E156" s="22"/>
      <c r="F156" s="22"/>
      <c r="G156" s="22"/>
      <c r="H156" s="22"/>
      <c r="I156" s="22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6.5" customHeight="1" x14ac:dyDescent="0.3">
      <c r="A157" s="20"/>
      <c r="B157" s="20"/>
      <c r="C157" s="22"/>
      <c r="D157" s="22"/>
      <c r="E157" s="22"/>
      <c r="F157" s="22"/>
      <c r="G157" s="22"/>
      <c r="H157" s="22"/>
      <c r="I157" s="22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6.5" customHeight="1" x14ac:dyDescent="0.3">
      <c r="A158" s="20"/>
      <c r="B158" s="20"/>
      <c r="C158" s="22"/>
      <c r="D158" s="22"/>
      <c r="E158" s="22"/>
      <c r="F158" s="22"/>
      <c r="G158" s="22"/>
      <c r="H158" s="22"/>
      <c r="I158" s="22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6.5" customHeight="1" x14ac:dyDescent="0.3">
      <c r="A159" s="20"/>
      <c r="B159" s="20"/>
      <c r="C159" s="22"/>
      <c r="D159" s="22"/>
      <c r="E159" s="22"/>
      <c r="F159" s="22"/>
      <c r="G159" s="22"/>
      <c r="H159" s="22"/>
      <c r="I159" s="22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6.5" customHeight="1" x14ac:dyDescent="0.3">
      <c r="A160" s="20"/>
      <c r="B160" s="20"/>
      <c r="C160" s="22"/>
      <c r="D160" s="22"/>
      <c r="E160" s="22"/>
      <c r="F160" s="22"/>
      <c r="G160" s="22"/>
      <c r="H160" s="22"/>
      <c r="I160" s="22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6.5" customHeight="1" x14ac:dyDescent="0.3">
      <c r="A161" s="20"/>
      <c r="B161" s="20"/>
      <c r="C161" s="22"/>
      <c r="D161" s="22"/>
      <c r="E161" s="22"/>
      <c r="F161" s="22"/>
      <c r="G161" s="22"/>
      <c r="H161" s="22"/>
      <c r="I161" s="22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6.5" customHeight="1" x14ac:dyDescent="0.3">
      <c r="A162" s="20"/>
      <c r="B162" s="20"/>
      <c r="C162" s="22"/>
      <c r="D162" s="22"/>
      <c r="E162" s="22"/>
      <c r="F162" s="22"/>
      <c r="G162" s="22"/>
      <c r="H162" s="22"/>
      <c r="I162" s="22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6.5" customHeight="1" x14ac:dyDescent="0.3">
      <c r="A163" s="20"/>
      <c r="B163" s="20"/>
      <c r="C163" s="22"/>
      <c r="D163" s="22"/>
      <c r="E163" s="22"/>
      <c r="F163" s="22"/>
      <c r="G163" s="22"/>
      <c r="H163" s="22"/>
      <c r="I163" s="22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6.5" customHeight="1" x14ac:dyDescent="0.3">
      <c r="A164" s="20"/>
      <c r="B164" s="20"/>
      <c r="C164" s="22"/>
      <c r="D164" s="22"/>
      <c r="E164" s="22"/>
      <c r="F164" s="22"/>
      <c r="G164" s="22"/>
      <c r="H164" s="22"/>
      <c r="I164" s="22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6.5" customHeight="1" x14ac:dyDescent="0.3">
      <c r="A165" s="20"/>
      <c r="B165" s="20"/>
      <c r="C165" s="22"/>
      <c r="D165" s="22"/>
      <c r="E165" s="22"/>
      <c r="F165" s="22"/>
      <c r="G165" s="22"/>
      <c r="H165" s="22"/>
      <c r="I165" s="22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6.5" customHeight="1" x14ac:dyDescent="0.3">
      <c r="A166" s="20"/>
      <c r="B166" s="20"/>
      <c r="C166" s="22"/>
      <c r="D166" s="22"/>
      <c r="E166" s="22"/>
      <c r="F166" s="22"/>
      <c r="G166" s="22"/>
      <c r="H166" s="22"/>
      <c r="I166" s="22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6.5" customHeight="1" x14ac:dyDescent="0.3">
      <c r="A167" s="20"/>
      <c r="B167" s="20"/>
      <c r="C167" s="22"/>
      <c r="D167" s="22"/>
      <c r="E167" s="22"/>
      <c r="F167" s="22"/>
      <c r="G167" s="22"/>
      <c r="H167" s="22"/>
      <c r="I167" s="22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6.5" customHeight="1" x14ac:dyDescent="0.3">
      <c r="A168" s="20"/>
      <c r="B168" s="20"/>
      <c r="C168" s="22"/>
      <c r="D168" s="22"/>
      <c r="E168" s="22"/>
      <c r="F168" s="22"/>
      <c r="G168" s="22"/>
      <c r="H168" s="22"/>
      <c r="I168" s="22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6.5" customHeight="1" x14ac:dyDescent="0.3">
      <c r="A169" s="20"/>
      <c r="B169" s="20"/>
      <c r="C169" s="22"/>
      <c r="D169" s="22"/>
      <c r="E169" s="22"/>
      <c r="F169" s="22"/>
      <c r="G169" s="22"/>
      <c r="H169" s="22"/>
      <c r="I169" s="22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6.5" customHeight="1" x14ac:dyDescent="0.3">
      <c r="A170" s="20"/>
      <c r="B170" s="20"/>
      <c r="C170" s="22"/>
      <c r="D170" s="22"/>
      <c r="E170" s="22"/>
      <c r="F170" s="22"/>
      <c r="G170" s="22"/>
      <c r="H170" s="22"/>
      <c r="I170" s="22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6.5" customHeight="1" x14ac:dyDescent="0.3">
      <c r="A171" s="20"/>
      <c r="B171" s="20"/>
      <c r="C171" s="22"/>
      <c r="D171" s="22"/>
      <c r="E171" s="22"/>
      <c r="F171" s="22"/>
      <c r="G171" s="22"/>
      <c r="H171" s="22"/>
      <c r="I171" s="22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6.5" customHeight="1" x14ac:dyDescent="0.3">
      <c r="A172" s="20"/>
      <c r="B172" s="20"/>
      <c r="C172" s="22"/>
      <c r="D172" s="22"/>
      <c r="E172" s="22"/>
      <c r="F172" s="22"/>
      <c r="G172" s="22"/>
      <c r="H172" s="22"/>
      <c r="I172" s="22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6.5" customHeight="1" x14ac:dyDescent="0.3">
      <c r="A173" s="20"/>
      <c r="B173" s="20"/>
      <c r="C173" s="22"/>
      <c r="D173" s="22"/>
      <c r="E173" s="22"/>
      <c r="F173" s="22"/>
      <c r="G173" s="22"/>
      <c r="H173" s="22"/>
      <c r="I173" s="22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 ht="16.5" customHeight="1" x14ac:dyDescent="0.3">
      <c r="A174" s="20"/>
      <c r="B174" s="20"/>
      <c r="C174" s="22"/>
      <c r="D174" s="22"/>
      <c r="E174" s="22"/>
      <c r="F174" s="22"/>
      <c r="G174" s="22"/>
      <c r="H174" s="22"/>
      <c r="I174" s="22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16.5" customHeight="1" x14ac:dyDescent="0.3">
      <c r="A175" s="20"/>
      <c r="B175" s="20"/>
      <c r="C175" s="22"/>
      <c r="D175" s="22"/>
      <c r="E175" s="22"/>
      <c r="F175" s="22"/>
      <c r="G175" s="22"/>
      <c r="H175" s="22"/>
      <c r="I175" s="22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 ht="16.5" customHeight="1" x14ac:dyDescent="0.3">
      <c r="A176" s="20"/>
      <c r="B176" s="20"/>
      <c r="C176" s="22"/>
      <c r="D176" s="22"/>
      <c r="E176" s="22"/>
      <c r="F176" s="22"/>
      <c r="G176" s="22"/>
      <c r="H176" s="22"/>
      <c r="I176" s="22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16.5" customHeight="1" x14ac:dyDescent="0.3">
      <c r="A177" s="20"/>
      <c r="B177" s="20"/>
      <c r="C177" s="22"/>
      <c r="D177" s="22"/>
      <c r="E177" s="22"/>
      <c r="F177" s="22"/>
      <c r="G177" s="22"/>
      <c r="H177" s="22"/>
      <c r="I177" s="22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16.5" customHeight="1" x14ac:dyDescent="0.3">
      <c r="A178" s="20"/>
      <c r="B178" s="20"/>
      <c r="C178" s="22"/>
      <c r="D178" s="22"/>
      <c r="E178" s="22"/>
      <c r="F178" s="22"/>
      <c r="G178" s="22"/>
      <c r="H178" s="22"/>
      <c r="I178" s="22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ht="16.5" customHeight="1" x14ac:dyDescent="0.3">
      <c r="A179" s="20"/>
      <c r="B179" s="20"/>
      <c r="C179" s="22"/>
      <c r="D179" s="22"/>
      <c r="E179" s="22"/>
      <c r="F179" s="22"/>
      <c r="G179" s="22"/>
      <c r="H179" s="22"/>
      <c r="I179" s="22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6.5" customHeight="1" x14ac:dyDescent="0.3">
      <c r="A180" s="20"/>
      <c r="B180" s="20"/>
      <c r="C180" s="22"/>
      <c r="D180" s="22"/>
      <c r="E180" s="22"/>
      <c r="F180" s="22"/>
      <c r="G180" s="22"/>
      <c r="H180" s="22"/>
      <c r="I180" s="22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6.5" customHeight="1" x14ac:dyDescent="0.3">
      <c r="A181" s="20"/>
      <c r="B181" s="20"/>
      <c r="C181" s="22"/>
      <c r="D181" s="22"/>
      <c r="E181" s="22"/>
      <c r="F181" s="22"/>
      <c r="G181" s="22"/>
      <c r="H181" s="22"/>
      <c r="I181" s="22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6.5" customHeight="1" x14ac:dyDescent="0.3">
      <c r="A182" s="20"/>
      <c r="B182" s="20"/>
      <c r="C182" s="22"/>
      <c r="D182" s="22"/>
      <c r="E182" s="22"/>
      <c r="F182" s="22"/>
      <c r="G182" s="22"/>
      <c r="H182" s="22"/>
      <c r="I182" s="22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6.5" customHeight="1" x14ac:dyDescent="0.3">
      <c r="A183" s="20"/>
      <c r="B183" s="20"/>
      <c r="C183" s="22"/>
      <c r="D183" s="22"/>
      <c r="E183" s="22"/>
      <c r="F183" s="22"/>
      <c r="G183" s="22"/>
      <c r="H183" s="22"/>
      <c r="I183" s="22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6.5" customHeight="1" x14ac:dyDescent="0.3">
      <c r="A184" s="20"/>
      <c r="B184" s="20"/>
      <c r="C184" s="22"/>
      <c r="D184" s="22"/>
      <c r="E184" s="22"/>
      <c r="F184" s="22"/>
      <c r="G184" s="22"/>
      <c r="H184" s="22"/>
      <c r="I184" s="22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6.5" customHeight="1" x14ac:dyDescent="0.3">
      <c r="A185" s="20"/>
      <c r="B185" s="20"/>
      <c r="C185" s="22"/>
      <c r="D185" s="22"/>
      <c r="E185" s="22"/>
      <c r="F185" s="22"/>
      <c r="G185" s="22"/>
      <c r="H185" s="22"/>
      <c r="I185" s="22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6.5" customHeight="1" x14ac:dyDescent="0.3">
      <c r="A186" s="20"/>
      <c r="B186" s="20"/>
      <c r="C186" s="22"/>
      <c r="D186" s="22"/>
      <c r="E186" s="22"/>
      <c r="F186" s="22"/>
      <c r="G186" s="22"/>
      <c r="H186" s="22"/>
      <c r="I186" s="22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6.5" customHeight="1" x14ac:dyDescent="0.3">
      <c r="A187" s="20"/>
      <c r="B187" s="20"/>
      <c r="C187" s="22"/>
      <c r="D187" s="22"/>
      <c r="E187" s="22"/>
      <c r="F187" s="22"/>
      <c r="G187" s="22"/>
      <c r="H187" s="22"/>
      <c r="I187" s="22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6.5" customHeight="1" x14ac:dyDescent="0.3">
      <c r="A188" s="20"/>
      <c r="B188" s="20"/>
      <c r="C188" s="22"/>
      <c r="D188" s="22"/>
      <c r="E188" s="22"/>
      <c r="F188" s="22"/>
      <c r="G188" s="22"/>
      <c r="H188" s="22"/>
      <c r="I188" s="22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6.5" customHeight="1" x14ac:dyDescent="0.3">
      <c r="A189" s="20"/>
      <c r="B189" s="20"/>
      <c r="C189" s="22"/>
      <c r="D189" s="22"/>
      <c r="E189" s="22"/>
      <c r="F189" s="22"/>
      <c r="G189" s="22"/>
      <c r="H189" s="22"/>
      <c r="I189" s="22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6.5" customHeight="1" x14ac:dyDescent="0.3">
      <c r="A190" s="20"/>
      <c r="B190" s="20"/>
      <c r="C190" s="22"/>
      <c r="D190" s="22"/>
      <c r="E190" s="22"/>
      <c r="F190" s="22"/>
      <c r="G190" s="22"/>
      <c r="H190" s="22"/>
      <c r="I190" s="22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ht="16.5" customHeight="1" x14ac:dyDescent="0.3">
      <c r="A191" s="20"/>
      <c r="B191" s="20"/>
      <c r="C191" s="22"/>
      <c r="D191" s="22"/>
      <c r="E191" s="22"/>
      <c r="F191" s="22"/>
      <c r="G191" s="22"/>
      <c r="H191" s="22"/>
      <c r="I191" s="22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ht="16.5" customHeight="1" x14ac:dyDescent="0.3">
      <c r="A192" s="20"/>
      <c r="B192" s="20"/>
      <c r="C192" s="22"/>
      <c r="D192" s="22"/>
      <c r="E192" s="22"/>
      <c r="F192" s="22"/>
      <c r="G192" s="22"/>
      <c r="H192" s="22"/>
      <c r="I192" s="22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16.5" customHeight="1" x14ac:dyDescent="0.3">
      <c r="A193" s="20"/>
      <c r="B193" s="20"/>
      <c r="C193" s="22"/>
      <c r="D193" s="22"/>
      <c r="E193" s="22"/>
      <c r="F193" s="22"/>
      <c r="G193" s="22"/>
      <c r="H193" s="22"/>
      <c r="I193" s="22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 ht="16.5" customHeight="1" x14ac:dyDescent="0.3">
      <c r="A194" s="20"/>
      <c r="B194" s="20"/>
      <c r="C194" s="22"/>
      <c r="D194" s="22"/>
      <c r="E194" s="22"/>
      <c r="F194" s="22"/>
      <c r="G194" s="22"/>
      <c r="H194" s="22"/>
      <c r="I194" s="22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16.5" customHeight="1" x14ac:dyDescent="0.3">
      <c r="A195" s="20"/>
      <c r="B195" s="20"/>
      <c r="C195" s="22"/>
      <c r="D195" s="22"/>
      <c r="E195" s="22"/>
      <c r="F195" s="22"/>
      <c r="G195" s="22"/>
      <c r="H195" s="22"/>
      <c r="I195" s="22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16.5" customHeight="1" x14ac:dyDescent="0.3">
      <c r="A196" s="20"/>
      <c r="B196" s="20"/>
      <c r="C196" s="22"/>
      <c r="D196" s="22"/>
      <c r="E196" s="22"/>
      <c r="F196" s="22"/>
      <c r="G196" s="22"/>
      <c r="H196" s="22"/>
      <c r="I196" s="22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6.5" customHeight="1" x14ac:dyDescent="0.3">
      <c r="A197" s="20"/>
      <c r="B197" s="20"/>
      <c r="C197" s="22"/>
      <c r="D197" s="22"/>
      <c r="E197" s="22"/>
      <c r="F197" s="22"/>
      <c r="G197" s="22"/>
      <c r="H197" s="22"/>
      <c r="I197" s="22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 ht="16.5" customHeight="1" x14ac:dyDescent="0.3">
      <c r="A198" s="20"/>
      <c r="B198" s="20"/>
      <c r="C198" s="22"/>
      <c r="D198" s="22"/>
      <c r="E198" s="22"/>
      <c r="F198" s="22"/>
      <c r="G198" s="22"/>
      <c r="H198" s="22"/>
      <c r="I198" s="22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 ht="16.5" customHeight="1" x14ac:dyDescent="0.3">
      <c r="A199" s="20"/>
      <c r="B199" s="20"/>
      <c r="C199" s="22"/>
      <c r="D199" s="22"/>
      <c r="E199" s="22"/>
      <c r="F199" s="22"/>
      <c r="G199" s="22"/>
      <c r="H199" s="22"/>
      <c r="I199" s="22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 ht="16.5" customHeight="1" x14ac:dyDescent="0.3">
      <c r="A200" s="20"/>
      <c r="B200" s="20"/>
      <c r="C200" s="22"/>
      <c r="D200" s="22"/>
      <c r="E200" s="22"/>
      <c r="F200" s="22"/>
      <c r="G200" s="22"/>
      <c r="H200" s="22"/>
      <c r="I200" s="22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25" ht="16.5" customHeight="1" x14ac:dyDescent="0.3">
      <c r="A201" s="20"/>
      <c r="B201" s="20"/>
      <c r="C201" s="22"/>
      <c r="D201" s="22"/>
      <c r="E201" s="22"/>
      <c r="F201" s="22"/>
      <c r="G201" s="22"/>
      <c r="H201" s="22"/>
      <c r="I201" s="22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25" ht="16.5" customHeight="1" x14ac:dyDescent="0.3">
      <c r="A202" s="20"/>
      <c r="B202" s="20"/>
      <c r="C202" s="22"/>
      <c r="D202" s="22"/>
      <c r="E202" s="22"/>
      <c r="F202" s="22"/>
      <c r="G202" s="22"/>
      <c r="H202" s="22"/>
      <c r="I202" s="22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25" ht="16.5" customHeight="1" x14ac:dyDescent="0.3">
      <c r="A203" s="20"/>
      <c r="B203" s="20"/>
      <c r="C203" s="22"/>
      <c r="D203" s="22"/>
      <c r="E203" s="22"/>
      <c r="F203" s="22"/>
      <c r="G203" s="22"/>
      <c r="H203" s="22"/>
      <c r="I203" s="22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6.5" customHeight="1" x14ac:dyDescent="0.3">
      <c r="A204" s="20"/>
      <c r="B204" s="20"/>
      <c r="C204" s="22"/>
      <c r="D204" s="22"/>
      <c r="E204" s="22"/>
      <c r="F204" s="22"/>
      <c r="G204" s="22"/>
      <c r="H204" s="22"/>
      <c r="I204" s="22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6.5" customHeight="1" x14ac:dyDescent="0.3">
      <c r="A205" s="20"/>
      <c r="B205" s="20"/>
      <c r="C205" s="22"/>
      <c r="D205" s="22"/>
      <c r="E205" s="22"/>
      <c r="F205" s="22"/>
      <c r="G205" s="22"/>
      <c r="H205" s="22"/>
      <c r="I205" s="22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25" ht="16.5" customHeight="1" x14ac:dyDescent="0.3">
      <c r="A206" s="20"/>
      <c r="B206" s="20"/>
      <c r="C206" s="22"/>
      <c r="D206" s="22"/>
      <c r="E206" s="22"/>
      <c r="F206" s="22"/>
      <c r="G206" s="22"/>
      <c r="H206" s="22"/>
      <c r="I206" s="22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25" ht="16.5" customHeight="1" x14ac:dyDescent="0.3">
      <c r="A207" s="20"/>
      <c r="B207" s="20"/>
      <c r="C207" s="22"/>
      <c r="D207" s="22"/>
      <c r="E207" s="22"/>
      <c r="F207" s="22"/>
      <c r="G207" s="22"/>
      <c r="H207" s="22"/>
      <c r="I207" s="22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16.5" customHeight="1" x14ac:dyDescent="0.3">
      <c r="A208" s="20"/>
      <c r="B208" s="20"/>
      <c r="C208" s="22"/>
      <c r="D208" s="22"/>
      <c r="E208" s="22"/>
      <c r="F208" s="22"/>
      <c r="G208" s="22"/>
      <c r="H208" s="22"/>
      <c r="I208" s="22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ht="16.5" customHeight="1" x14ac:dyDescent="0.3">
      <c r="A209" s="20"/>
      <c r="B209" s="20"/>
      <c r="C209" s="22"/>
      <c r="D209" s="22"/>
      <c r="E209" s="22"/>
      <c r="F209" s="22"/>
      <c r="G209" s="22"/>
      <c r="H209" s="22"/>
      <c r="I209" s="22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ht="16.5" customHeight="1" x14ac:dyDescent="0.3">
      <c r="A210" s="20"/>
      <c r="B210" s="20"/>
      <c r="C210" s="22"/>
      <c r="D210" s="22"/>
      <c r="E210" s="22"/>
      <c r="F210" s="22"/>
      <c r="G210" s="22"/>
      <c r="H210" s="22"/>
      <c r="I210" s="22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ht="16.5" customHeight="1" x14ac:dyDescent="0.3">
      <c r="A211" s="20"/>
      <c r="B211" s="20"/>
      <c r="C211" s="22"/>
      <c r="D211" s="22"/>
      <c r="E211" s="22"/>
      <c r="F211" s="22"/>
      <c r="G211" s="22"/>
      <c r="H211" s="22"/>
      <c r="I211" s="22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ht="16.5" customHeight="1" x14ac:dyDescent="0.3">
      <c r="A212" s="20"/>
      <c r="B212" s="20"/>
      <c r="C212" s="22"/>
      <c r="D212" s="22"/>
      <c r="E212" s="22"/>
      <c r="F212" s="22"/>
      <c r="G212" s="22"/>
      <c r="H212" s="22"/>
      <c r="I212" s="22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ht="16.5" customHeight="1" x14ac:dyDescent="0.3">
      <c r="A213" s="20"/>
      <c r="B213" s="20"/>
      <c r="C213" s="22"/>
      <c r="D213" s="22"/>
      <c r="E213" s="22"/>
      <c r="F213" s="22"/>
      <c r="G213" s="22"/>
      <c r="H213" s="22"/>
      <c r="I213" s="22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ht="16.5" customHeight="1" x14ac:dyDescent="0.3">
      <c r="A214" s="20"/>
      <c r="B214" s="20"/>
      <c r="C214" s="22"/>
      <c r="D214" s="22"/>
      <c r="E214" s="22"/>
      <c r="F214" s="22"/>
      <c r="G214" s="22"/>
      <c r="H214" s="22"/>
      <c r="I214" s="22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ht="16.5" customHeight="1" x14ac:dyDescent="0.3">
      <c r="A215" s="20"/>
      <c r="B215" s="20"/>
      <c r="C215" s="22"/>
      <c r="D215" s="22"/>
      <c r="E215" s="22"/>
      <c r="F215" s="22"/>
      <c r="G215" s="22"/>
      <c r="H215" s="22"/>
      <c r="I215" s="22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ht="16.5" customHeight="1" x14ac:dyDescent="0.3">
      <c r="A216" s="20"/>
      <c r="B216" s="20"/>
      <c r="C216" s="22"/>
      <c r="D216" s="22"/>
      <c r="E216" s="22"/>
      <c r="F216" s="22"/>
      <c r="G216" s="22"/>
      <c r="H216" s="22"/>
      <c r="I216" s="22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ht="16.5" customHeight="1" x14ac:dyDescent="0.3">
      <c r="A217" s="20"/>
      <c r="B217" s="20"/>
      <c r="C217" s="22"/>
      <c r="D217" s="22"/>
      <c r="E217" s="22"/>
      <c r="F217" s="22"/>
      <c r="G217" s="22"/>
      <c r="H217" s="22"/>
      <c r="I217" s="22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ht="16.5" customHeight="1" x14ac:dyDescent="0.3">
      <c r="A218" s="20"/>
      <c r="B218" s="20"/>
      <c r="C218" s="22"/>
      <c r="D218" s="22"/>
      <c r="E218" s="22"/>
      <c r="F218" s="22"/>
      <c r="G218" s="22"/>
      <c r="H218" s="22"/>
      <c r="I218" s="22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ht="16.5" customHeight="1" x14ac:dyDescent="0.3">
      <c r="A219" s="20"/>
      <c r="B219" s="20"/>
      <c r="C219" s="22"/>
      <c r="D219" s="22"/>
      <c r="E219" s="22"/>
      <c r="F219" s="22"/>
      <c r="G219" s="22"/>
      <c r="H219" s="22"/>
      <c r="I219" s="22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6.5" customHeight="1" x14ac:dyDescent="0.3">
      <c r="A220" s="20"/>
      <c r="B220" s="20"/>
      <c r="C220" s="22"/>
      <c r="D220" s="22"/>
      <c r="E220" s="22"/>
      <c r="F220" s="22"/>
      <c r="G220" s="22"/>
      <c r="H220" s="22"/>
      <c r="I220" s="22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6.5" customHeight="1" x14ac:dyDescent="0.3">
      <c r="A221" s="20"/>
      <c r="B221" s="20"/>
      <c r="C221" s="22"/>
      <c r="D221" s="22"/>
      <c r="E221" s="22"/>
      <c r="F221" s="22"/>
      <c r="G221" s="22"/>
      <c r="H221" s="22"/>
      <c r="I221" s="22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ht="16.5" customHeight="1" x14ac:dyDescent="0.3">
      <c r="A222" s="20"/>
      <c r="B222" s="20"/>
      <c r="C222" s="22"/>
      <c r="D222" s="22"/>
      <c r="E222" s="22"/>
      <c r="F222" s="22"/>
      <c r="G222" s="22"/>
      <c r="H222" s="22"/>
      <c r="I222" s="22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ht="16.5" customHeight="1" x14ac:dyDescent="0.3">
      <c r="A223" s="20"/>
      <c r="B223" s="20"/>
      <c r="C223" s="22"/>
      <c r="D223" s="22"/>
      <c r="E223" s="22"/>
      <c r="F223" s="22"/>
      <c r="G223" s="22"/>
      <c r="H223" s="22"/>
      <c r="I223" s="22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ht="16.5" customHeight="1" x14ac:dyDescent="0.3">
      <c r="A224" s="20"/>
      <c r="B224" s="20"/>
      <c r="C224" s="22"/>
      <c r="D224" s="22"/>
      <c r="E224" s="22"/>
      <c r="F224" s="22"/>
      <c r="G224" s="22"/>
      <c r="H224" s="22"/>
      <c r="I224" s="22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25" ht="16.5" customHeight="1" x14ac:dyDescent="0.3">
      <c r="A225" s="20"/>
      <c r="B225" s="20"/>
      <c r="C225" s="22"/>
      <c r="D225" s="22"/>
      <c r="E225" s="22"/>
      <c r="F225" s="22"/>
      <c r="G225" s="22"/>
      <c r="H225" s="22"/>
      <c r="I225" s="22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25" ht="16.5" customHeight="1" x14ac:dyDescent="0.3">
      <c r="A226" s="20"/>
      <c r="B226" s="20"/>
      <c r="C226" s="22"/>
      <c r="D226" s="22"/>
      <c r="E226" s="22"/>
      <c r="F226" s="22"/>
      <c r="G226" s="22"/>
      <c r="H226" s="22"/>
      <c r="I226" s="22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25" ht="16.5" customHeight="1" x14ac:dyDescent="0.3">
      <c r="A227" s="20"/>
      <c r="B227" s="20"/>
      <c r="C227" s="22"/>
      <c r="D227" s="22"/>
      <c r="E227" s="22"/>
      <c r="F227" s="22"/>
      <c r="G227" s="22"/>
      <c r="H227" s="22"/>
      <c r="I227" s="22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25" ht="16.5" customHeight="1" x14ac:dyDescent="0.3">
      <c r="A228" s="20"/>
      <c r="B228" s="20"/>
      <c r="C228" s="22"/>
      <c r="D228" s="22"/>
      <c r="E228" s="22"/>
      <c r="F228" s="22"/>
      <c r="G228" s="22"/>
      <c r="H228" s="22"/>
      <c r="I228" s="22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ht="16.5" customHeight="1" x14ac:dyDescent="0.3">
      <c r="A229" s="20"/>
      <c r="B229" s="20"/>
      <c r="C229" s="22"/>
      <c r="D229" s="22"/>
      <c r="E229" s="22"/>
      <c r="F229" s="22"/>
      <c r="G229" s="22"/>
      <c r="H229" s="22"/>
      <c r="I229" s="22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25" ht="16.5" customHeight="1" x14ac:dyDescent="0.3">
      <c r="A230" s="20"/>
      <c r="B230" s="20"/>
      <c r="C230" s="22"/>
      <c r="D230" s="22"/>
      <c r="E230" s="22"/>
      <c r="F230" s="22"/>
      <c r="G230" s="22"/>
      <c r="H230" s="22"/>
      <c r="I230" s="22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1:25" ht="16.5" customHeight="1" x14ac:dyDescent="0.3">
      <c r="A231" s="20"/>
      <c r="B231" s="20"/>
      <c r="C231" s="22"/>
      <c r="D231" s="22"/>
      <c r="E231" s="22"/>
      <c r="F231" s="22"/>
      <c r="G231" s="22"/>
      <c r="H231" s="22"/>
      <c r="I231" s="22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25" ht="16.5" customHeight="1" x14ac:dyDescent="0.3">
      <c r="A232" s="20"/>
      <c r="B232" s="20"/>
      <c r="C232" s="22"/>
      <c r="D232" s="22"/>
      <c r="E232" s="22"/>
      <c r="F232" s="22"/>
      <c r="G232" s="22"/>
      <c r="H232" s="22"/>
      <c r="I232" s="22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6.5" customHeight="1" x14ac:dyDescent="0.3">
      <c r="A233" s="20"/>
      <c r="B233" s="20"/>
      <c r="C233" s="22"/>
      <c r="D233" s="22"/>
      <c r="E233" s="22"/>
      <c r="F233" s="22"/>
      <c r="G233" s="22"/>
      <c r="H233" s="22"/>
      <c r="I233" s="22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6.5" customHeight="1" x14ac:dyDescent="0.3">
      <c r="A234" s="20"/>
      <c r="B234" s="20"/>
      <c r="C234" s="22"/>
      <c r="D234" s="22"/>
      <c r="E234" s="22"/>
      <c r="F234" s="22"/>
      <c r="G234" s="22"/>
      <c r="H234" s="22"/>
      <c r="I234" s="22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6.5" customHeight="1" x14ac:dyDescent="0.3">
      <c r="A235" s="20"/>
      <c r="B235" s="20"/>
      <c r="C235" s="22"/>
      <c r="D235" s="22"/>
      <c r="E235" s="22"/>
      <c r="F235" s="22"/>
      <c r="G235" s="22"/>
      <c r="H235" s="22"/>
      <c r="I235" s="22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6.5" customHeight="1" x14ac:dyDescent="0.3">
      <c r="A236" s="20"/>
      <c r="B236" s="20"/>
      <c r="C236" s="22"/>
      <c r="D236" s="22"/>
      <c r="E236" s="22"/>
      <c r="F236" s="22"/>
      <c r="G236" s="22"/>
      <c r="H236" s="22"/>
      <c r="I236" s="22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6.5" customHeight="1" x14ac:dyDescent="0.3">
      <c r="A237" s="20"/>
      <c r="B237" s="20"/>
      <c r="C237" s="22"/>
      <c r="D237" s="22"/>
      <c r="E237" s="22"/>
      <c r="F237" s="22"/>
      <c r="G237" s="22"/>
      <c r="H237" s="22"/>
      <c r="I237" s="22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6.5" customHeight="1" x14ac:dyDescent="0.3">
      <c r="A238" s="20"/>
      <c r="B238" s="20"/>
      <c r="C238" s="22"/>
      <c r="D238" s="22"/>
      <c r="E238" s="22"/>
      <c r="F238" s="22"/>
      <c r="G238" s="22"/>
      <c r="H238" s="22"/>
      <c r="I238" s="22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6.5" customHeight="1" x14ac:dyDescent="0.3">
      <c r="A239" s="20"/>
      <c r="B239" s="20"/>
      <c r="C239" s="22"/>
      <c r="D239" s="22"/>
      <c r="E239" s="22"/>
      <c r="F239" s="22"/>
      <c r="G239" s="22"/>
      <c r="H239" s="22"/>
      <c r="I239" s="22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6.5" customHeight="1" x14ac:dyDescent="0.3">
      <c r="A240" s="20"/>
      <c r="B240" s="20"/>
      <c r="C240" s="22"/>
      <c r="D240" s="22"/>
      <c r="E240" s="22"/>
      <c r="F240" s="22"/>
      <c r="G240" s="22"/>
      <c r="H240" s="22"/>
      <c r="I240" s="22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6.5" customHeight="1" x14ac:dyDescent="0.3">
      <c r="A241" s="20"/>
      <c r="B241" s="20"/>
      <c r="C241" s="22"/>
      <c r="D241" s="22"/>
      <c r="E241" s="22"/>
      <c r="F241" s="22"/>
      <c r="G241" s="22"/>
      <c r="H241" s="22"/>
      <c r="I241" s="22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6.5" customHeight="1" x14ac:dyDescent="0.3">
      <c r="A242" s="20"/>
      <c r="B242" s="20"/>
      <c r="C242" s="22"/>
      <c r="D242" s="22"/>
      <c r="E242" s="22"/>
      <c r="F242" s="22"/>
      <c r="G242" s="22"/>
      <c r="H242" s="22"/>
      <c r="I242" s="22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6.5" customHeight="1" x14ac:dyDescent="0.3">
      <c r="A243" s="20"/>
      <c r="B243" s="20"/>
      <c r="C243" s="22"/>
      <c r="D243" s="22"/>
      <c r="E243" s="22"/>
      <c r="F243" s="22"/>
      <c r="G243" s="22"/>
      <c r="H243" s="22"/>
      <c r="I243" s="22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6.5" customHeight="1" x14ac:dyDescent="0.3">
      <c r="A244" s="20"/>
      <c r="B244" s="20"/>
      <c r="C244" s="22"/>
      <c r="D244" s="22"/>
      <c r="E244" s="22"/>
      <c r="F244" s="22"/>
      <c r="G244" s="22"/>
      <c r="H244" s="22"/>
      <c r="I244" s="22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6.5" customHeight="1" x14ac:dyDescent="0.3">
      <c r="A245" s="20"/>
      <c r="B245" s="20"/>
      <c r="C245" s="22"/>
      <c r="D245" s="22"/>
      <c r="E245" s="22"/>
      <c r="F245" s="22"/>
      <c r="G245" s="22"/>
      <c r="H245" s="22"/>
      <c r="I245" s="22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6.5" customHeight="1" x14ac:dyDescent="0.3">
      <c r="A246" s="20"/>
      <c r="B246" s="20"/>
      <c r="C246" s="22"/>
      <c r="D246" s="22"/>
      <c r="E246" s="22"/>
      <c r="F246" s="22"/>
      <c r="G246" s="22"/>
      <c r="H246" s="22"/>
      <c r="I246" s="22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6.5" customHeight="1" x14ac:dyDescent="0.3">
      <c r="A247" s="20"/>
      <c r="B247" s="20"/>
      <c r="C247" s="22"/>
      <c r="D247" s="22"/>
      <c r="E247" s="22"/>
      <c r="F247" s="22"/>
      <c r="G247" s="22"/>
      <c r="H247" s="22"/>
      <c r="I247" s="22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6.5" customHeight="1" x14ac:dyDescent="0.3">
      <c r="A248" s="20"/>
      <c r="B248" s="20"/>
      <c r="C248" s="22"/>
      <c r="D248" s="22"/>
      <c r="E248" s="22"/>
      <c r="F248" s="22"/>
      <c r="G248" s="22"/>
      <c r="H248" s="22"/>
      <c r="I248" s="22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6.5" customHeight="1" x14ac:dyDescent="0.3">
      <c r="A249" s="20"/>
      <c r="B249" s="20"/>
      <c r="C249" s="22"/>
      <c r="D249" s="22"/>
      <c r="E249" s="22"/>
      <c r="F249" s="22"/>
      <c r="G249" s="22"/>
      <c r="H249" s="22"/>
      <c r="I249" s="22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6.5" customHeight="1" x14ac:dyDescent="0.3">
      <c r="A250" s="20"/>
      <c r="B250" s="20"/>
      <c r="C250" s="22"/>
      <c r="D250" s="22"/>
      <c r="E250" s="22"/>
      <c r="F250" s="22"/>
      <c r="G250" s="22"/>
      <c r="H250" s="22"/>
      <c r="I250" s="22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6.5" customHeight="1" x14ac:dyDescent="0.3">
      <c r="A251" s="20"/>
      <c r="B251" s="20"/>
      <c r="C251" s="22"/>
      <c r="D251" s="22"/>
      <c r="E251" s="22"/>
      <c r="F251" s="22"/>
      <c r="G251" s="22"/>
      <c r="H251" s="22"/>
      <c r="I251" s="22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6.5" customHeight="1" x14ac:dyDescent="0.3">
      <c r="A252" s="20"/>
      <c r="B252" s="20"/>
      <c r="C252" s="22"/>
      <c r="D252" s="22"/>
      <c r="E252" s="22"/>
      <c r="F252" s="22"/>
      <c r="G252" s="22"/>
      <c r="H252" s="22"/>
      <c r="I252" s="22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6.5" customHeight="1" x14ac:dyDescent="0.3">
      <c r="A253" s="20"/>
      <c r="B253" s="20"/>
      <c r="C253" s="22"/>
      <c r="D253" s="22"/>
      <c r="E253" s="22"/>
      <c r="F253" s="22"/>
      <c r="G253" s="22"/>
      <c r="H253" s="22"/>
      <c r="I253" s="22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6.5" customHeight="1" x14ac:dyDescent="0.3">
      <c r="A254" s="20"/>
      <c r="B254" s="20"/>
      <c r="C254" s="22"/>
      <c r="D254" s="22"/>
      <c r="E254" s="22"/>
      <c r="F254" s="22"/>
      <c r="G254" s="22"/>
      <c r="H254" s="22"/>
      <c r="I254" s="22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6.5" customHeight="1" x14ac:dyDescent="0.3">
      <c r="A255" s="20"/>
      <c r="B255" s="20"/>
      <c r="C255" s="22"/>
      <c r="D255" s="22"/>
      <c r="E255" s="22"/>
      <c r="F255" s="22"/>
      <c r="G255" s="22"/>
      <c r="H255" s="22"/>
      <c r="I255" s="22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6.5" customHeight="1" x14ac:dyDescent="0.3">
      <c r="A256" s="20"/>
      <c r="B256" s="20"/>
      <c r="C256" s="22"/>
      <c r="D256" s="22"/>
      <c r="E256" s="22"/>
      <c r="F256" s="22"/>
      <c r="G256" s="22"/>
      <c r="H256" s="22"/>
      <c r="I256" s="22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6.5" customHeight="1" x14ac:dyDescent="0.3">
      <c r="A257" s="20"/>
      <c r="B257" s="20"/>
      <c r="C257" s="22"/>
      <c r="D257" s="22"/>
      <c r="E257" s="22"/>
      <c r="F257" s="22"/>
      <c r="G257" s="22"/>
      <c r="H257" s="22"/>
      <c r="I257" s="22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6.5" customHeight="1" x14ac:dyDescent="0.3">
      <c r="A258" s="20"/>
      <c r="B258" s="20"/>
      <c r="C258" s="22"/>
      <c r="D258" s="22"/>
      <c r="E258" s="22"/>
      <c r="F258" s="22"/>
      <c r="G258" s="22"/>
      <c r="H258" s="22"/>
      <c r="I258" s="22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6.5" customHeight="1" x14ac:dyDescent="0.3">
      <c r="A259" s="20"/>
      <c r="B259" s="20"/>
      <c r="C259" s="22"/>
      <c r="D259" s="22"/>
      <c r="E259" s="22"/>
      <c r="F259" s="22"/>
      <c r="G259" s="22"/>
      <c r="H259" s="22"/>
      <c r="I259" s="22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6.5" customHeight="1" x14ac:dyDescent="0.3">
      <c r="A260" s="20"/>
      <c r="B260" s="20"/>
      <c r="C260" s="22"/>
      <c r="D260" s="22"/>
      <c r="E260" s="22"/>
      <c r="F260" s="22"/>
      <c r="G260" s="22"/>
      <c r="H260" s="22"/>
      <c r="I260" s="22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6.5" customHeight="1" x14ac:dyDescent="0.3">
      <c r="A261" s="20"/>
      <c r="B261" s="20"/>
      <c r="C261" s="22"/>
      <c r="D261" s="22"/>
      <c r="E261" s="22"/>
      <c r="F261" s="22"/>
      <c r="G261" s="22"/>
      <c r="H261" s="22"/>
      <c r="I261" s="22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6.5" customHeight="1" x14ac:dyDescent="0.3">
      <c r="A262" s="20"/>
      <c r="B262" s="20"/>
      <c r="C262" s="22"/>
      <c r="D262" s="22"/>
      <c r="E262" s="22"/>
      <c r="F262" s="22"/>
      <c r="G262" s="22"/>
      <c r="H262" s="22"/>
      <c r="I262" s="22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6.5" customHeight="1" x14ac:dyDescent="0.3">
      <c r="A263" s="20"/>
      <c r="B263" s="20"/>
      <c r="C263" s="22"/>
      <c r="D263" s="22"/>
      <c r="E263" s="22"/>
      <c r="F263" s="22"/>
      <c r="G263" s="22"/>
      <c r="H263" s="22"/>
      <c r="I263" s="22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6.5" customHeight="1" x14ac:dyDescent="0.3">
      <c r="A264" s="20"/>
      <c r="B264" s="20"/>
      <c r="C264" s="22"/>
      <c r="D264" s="22"/>
      <c r="E264" s="22"/>
      <c r="F264" s="22"/>
      <c r="G264" s="22"/>
      <c r="H264" s="22"/>
      <c r="I264" s="22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6.5" customHeight="1" x14ac:dyDescent="0.3">
      <c r="A265" s="20"/>
      <c r="B265" s="20"/>
      <c r="C265" s="22"/>
      <c r="D265" s="22"/>
      <c r="E265" s="22"/>
      <c r="F265" s="22"/>
      <c r="G265" s="22"/>
      <c r="H265" s="22"/>
      <c r="I265" s="22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6.5" customHeight="1" x14ac:dyDescent="0.3">
      <c r="A266" s="20"/>
      <c r="B266" s="20"/>
      <c r="C266" s="22"/>
      <c r="D266" s="22"/>
      <c r="E266" s="22"/>
      <c r="F266" s="22"/>
      <c r="G266" s="22"/>
      <c r="H266" s="22"/>
      <c r="I266" s="22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6.5" customHeight="1" x14ac:dyDescent="0.3">
      <c r="A267" s="20"/>
      <c r="B267" s="20"/>
      <c r="C267" s="22"/>
      <c r="D267" s="22"/>
      <c r="E267" s="22"/>
      <c r="F267" s="22"/>
      <c r="G267" s="22"/>
      <c r="H267" s="22"/>
      <c r="I267" s="22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6.5" customHeight="1" x14ac:dyDescent="0.3">
      <c r="A268" s="20"/>
      <c r="B268" s="20"/>
      <c r="C268" s="22"/>
      <c r="D268" s="22"/>
      <c r="E268" s="22"/>
      <c r="F268" s="22"/>
      <c r="G268" s="22"/>
      <c r="H268" s="22"/>
      <c r="I268" s="22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6.5" customHeight="1" x14ac:dyDescent="0.3">
      <c r="A269" s="20"/>
      <c r="B269" s="20"/>
      <c r="C269" s="22"/>
      <c r="D269" s="22"/>
      <c r="E269" s="22"/>
      <c r="F269" s="22"/>
      <c r="G269" s="22"/>
      <c r="H269" s="22"/>
      <c r="I269" s="22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6.5" customHeight="1" x14ac:dyDescent="0.3">
      <c r="A270" s="20"/>
      <c r="B270" s="20"/>
      <c r="C270" s="22"/>
      <c r="D270" s="22"/>
      <c r="E270" s="22"/>
      <c r="F270" s="22"/>
      <c r="G270" s="22"/>
      <c r="H270" s="22"/>
      <c r="I270" s="22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6.5" customHeight="1" x14ac:dyDescent="0.3">
      <c r="A271" s="20"/>
      <c r="B271" s="20"/>
      <c r="C271" s="22"/>
      <c r="D271" s="22"/>
      <c r="E271" s="22"/>
      <c r="F271" s="22"/>
      <c r="G271" s="22"/>
      <c r="H271" s="22"/>
      <c r="I271" s="22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6.5" customHeight="1" x14ac:dyDescent="0.3">
      <c r="A272" s="20"/>
      <c r="B272" s="20"/>
      <c r="C272" s="22"/>
      <c r="D272" s="22"/>
      <c r="E272" s="22"/>
      <c r="F272" s="22"/>
      <c r="G272" s="22"/>
      <c r="H272" s="22"/>
      <c r="I272" s="22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6.5" customHeight="1" x14ac:dyDescent="0.3">
      <c r="A273" s="20"/>
      <c r="B273" s="20"/>
      <c r="C273" s="22"/>
      <c r="D273" s="22"/>
      <c r="E273" s="22"/>
      <c r="F273" s="22"/>
      <c r="G273" s="22"/>
      <c r="H273" s="22"/>
      <c r="I273" s="22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6.5" customHeight="1" x14ac:dyDescent="0.3">
      <c r="A274" s="20"/>
      <c r="B274" s="20"/>
      <c r="C274" s="22"/>
      <c r="D274" s="22"/>
      <c r="E274" s="22"/>
      <c r="F274" s="22"/>
      <c r="G274" s="22"/>
      <c r="H274" s="22"/>
      <c r="I274" s="22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6.5" customHeight="1" x14ac:dyDescent="0.3">
      <c r="A275" s="20"/>
      <c r="B275" s="20"/>
      <c r="C275" s="22"/>
      <c r="D275" s="22"/>
      <c r="E275" s="22"/>
      <c r="F275" s="22"/>
      <c r="G275" s="22"/>
      <c r="H275" s="22"/>
      <c r="I275" s="22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6.5" customHeight="1" x14ac:dyDescent="0.3">
      <c r="A276" s="20"/>
      <c r="B276" s="20"/>
      <c r="C276" s="22"/>
      <c r="D276" s="22"/>
      <c r="E276" s="22"/>
      <c r="F276" s="22"/>
      <c r="G276" s="22"/>
      <c r="H276" s="22"/>
      <c r="I276" s="22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6.5" customHeight="1" x14ac:dyDescent="0.3">
      <c r="A277" s="20"/>
      <c r="B277" s="20"/>
      <c r="C277" s="22"/>
      <c r="D277" s="22"/>
      <c r="E277" s="22"/>
      <c r="F277" s="22"/>
      <c r="G277" s="22"/>
      <c r="H277" s="22"/>
      <c r="I277" s="22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6.5" customHeight="1" x14ac:dyDescent="0.3">
      <c r="A278" s="20"/>
      <c r="B278" s="20"/>
      <c r="C278" s="22"/>
      <c r="D278" s="22"/>
      <c r="E278" s="22"/>
      <c r="F278" s="22"/>
      <c r="G278" s="22"/>
      <c r="H278" s="22"/>
      <c r="I278" s="22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6.5" customHeight="1" x14ac:dyDescent="0.3">
      <c r="A279" s="20"/>
      <c r="B279" s="20"/>
      <c r="C279" s="22"/>
      <c r="D279" s="22"/>
      <c r="E279" s="22"/>
      <c r="F279" s="22"/>
      <c r="G279" s="22"/>
      <c r="H279" s="22"/>
      <c r="I279" s="22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6.5" customHeight="1" x14ac:dyDescent="0.3">
      <c r="A280" s="20"/>
      <c r="B280" s="20"/>
      <c r="C280" s="22"/>
      <c r="D280" s="22"/>
      <c r="E280" s="22"/>
      <c r="F280" s="22"/>
      <c r="G280" s="22"/>
      <c r="H280" s="22"/>
      <c r="I280" s="22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6.5" customHeight="1" x14ac:dyDescent="0.3">
      <c r="A281" s="20"/>
      <c r="B281" s="20"/>
      <c r="C281" s="22"/>
      <c r="D281" s="22"/>
      <c r="E281" s="22"/>
      <c r="F281" s="22"/>
      <c r="G281" s="22"/>
      <c r="H281" s="22"/>
      <c r="I281" s="22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6.5" customHeight="1" x14ac:dyDescent="0.3">
      <c r="A282" s="20"/>
      <c r="B282" s="20"/>
      <c r="C282" s="22"/>
      <c r="D282" s="22"/>
      <c r="E282" s="22"/>
      <c r="F282" s="22"/>
      <c r="G282" s="22"/>
      <c r="H282" s="22"/>
      <c r="I282" s="22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6.5" customHeight="1" x14ac:dyDescent="0.3">
      <c r="A283" s="20"/>
      <c r="B283" s="20"/>
      <c r="C283" s="22"/>
      <c r="D283" s="22"/>
      <c r="E283" s="22"/>
      <c r="F283" s="22"/>
      <c r="G283" s="22"/>
      <c r="H283" s="22"/>
      <c r="I283" s="22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6.5" customHeight="1" x14ac:dyDescent="0.3">
      <c r="A284" s="20"/>
      <c r="B284" s="20"/>
      <c r="C284" s="22"/>
      <c r="D284" s="22"/>
      <c r="E284" s="22"/>
      <c r="F284" s="22"/>
      <c r="G284" s="22"/>
      <c r="H284" s="22"/>
      <c r="I284" s="22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6.5" customHeight="1" x14ac:dyDescent="0.3">
      <c r="A285" s="20"/>
      <c r="B285" s="20"/>
      <c r="C285" s="22"/>
      <c r="D285" s="22"/>
      <c r="E285" s="22"/>
      <c r="F285" s="22"/>
      <c r="G285" s="22"/>
      <c r="H285" s="22"/>
      <c r="I285" s="22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6.5" customHeight="1" x14ac:dyDescent="0.3">
      <c r="A286" s="20"/>
      <c r="B286" s="20"/>
      <c r="C286" s="22"/>
      <c r="D286" s="22"/>
      <c r="E286" s="22"/>
      <c r="F286" s="22"/>
      <c r="G286" s="22"/>
      <c r="H286" s="22"/>
      <c r="I286" s="22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6.5" customHeight="1" x14ac:dyDescent="0.3">
      <c r="A287" s="20"/>
      <c r="B287" s="20"/>
      <c r="C287" s="22"/>
      <c r="D287" s="22"/>
      <c r="E287" s="22"/>
      <c r="F287" s="22"/>
      <c r="G287" s="22"/>
      <c r="H287" s="22"/>
      <c r="I287" s="22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6.5" customHeight="1" x14ac:dyDescent="0.3">
      <c r="A288" s="20"/>
      <c r="B288" s="20"/>
      <c r="C288" s="22"/>
      <c r="D288" s="22"/>
      <c r="E288" s="22"/>
      <c r="F288" s="22"/>
      <c r="G288" s="22"/>
      <c r="H288" s="22"/>
      <c r="I288" s="22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6.5" customHeight="1" x14ac:dyDescent="0.3">
      <c r="A289" s="20"/>
      <c r="B289" s="20"/>
      <c r="C289" s="22"/>
      <c r="D289" s="22"/>
      <c r="E289" s="22"/>
      <c r="F289" s="22"/>
      <c r="G289" s="22"/>
      <c r="H289" s="22"/>
      <c r="I289" s="22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6.5" customHeight="1" x14ac:dyDescent="0.3">
      <c r="A290" s="20"/>
      <c r="B290" s="20"/>
      <c r="C290" s="22"/>
      <c r="D290" s="22"/>
      <c r="E290" s="22"/>
      <c r="F290" s="22"/>
      <c r="G290" s="22"/>
      <c r="H290" s="22"/>
      <c r="I290" s="22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6.5" customHeight="1" x14ac:dyDescent="0.3">
      <c r="A291" s="20"/>
      <c r="B291" s="20"/>
      <c r="C291" s="22"/>
      <c r="D291" s="22"/>
      <c r="E291" s="22"/>
      <c r="F291" s="22"/>
      <c r="G291" s="22"/>
      <c r="H291" s="22"/>
      <c r="I291" s="22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6.5" customHeight="1" x14ac:dyDescent="0.3">
      <c r="A292" s="20"/>
      <c r="B292" s="20"/>
      <c r="C292" s="22"/>
      <c r="D292" s="22"/>
      <c r="E292" s="22"/>
      <c r="F292" s="22"/>
      <c r="G292" s="22"/>
      <c r="H292" s="22"/>
      <c r="I292" s="22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6.5" customHeight="1" x14ac:dyDescent="0.3">
      <c r="A293" s="20"/>
      <c r="B293" s="20"/>
      <c r="C293" s="22"/>
      <c r="D293" s="22"/>
      <c r="E293" s="22"/>
      <c r="F293" s="22"/>
      <c r="G293" s="22"/>
      <c r="H293" s="22"/>
      <c r="I293" s="22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6.5" customHeight="1" x14ac:dyDescent="0.3">
      <c r="A294" s="20"/>
      <c r="B294" s="20"/>
      <c r="C294" s="22"/>
      <c r="D294" s="22"/>
      <c r="E294" s="22"/>
      <c r="F294" s="22"/>
      <c r="G294" s="22"/>
      <c r="H294" s="22"/>
      <c r="I294" s="22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6.5" customHeight="1" x14ac:dyDescent="0.3">
      <c r="A295" s="20"/>
      <c r="B295" s="20"/>
      <c r="C295" s="22"/>
      <c r="D295" s="22"/>
      <c r="E295" s="22"/>
      <c r="F295" s="22"/>
      <c r="G295" s="22"/>
      <c r="H295" s="22"/>
      <c r="I295" s="22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6.5" customHeight="1" x14ac:dyDescent="0.3">
      <c r="A296" s="20"/>
      <c r="B296" s="20"/>
      <c r="C296" s="22"/>
      <c r="D296" s="22"/>
      <c r="E296" s="22"/>
      <c r="F296" s="22"/>
      <c r="G296" s="22"/>
      <c r="H296" s="22"/>
      <c r="I296" s="22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6.5" customHeight="1" x14ac:dyDescent="0.3">
      <c r="A297" s="20"/>
      <c r="B297" s="20"/>
      <c r="C297" s="22"/>
      <c r="D297" s="22"/>
      <c r="E297" s="22"/>
      <c r="F297" s="22"/>
      <c r="G297" s="22"/>
      <c r="H297" s="22"/>
      <c r="I297" s="22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6.5" customHeight="1" x14ac:dyDescent="0.3">
      <c r="A298" s="20"/>
      <c r="B298" s="20"/>
      <c r="C298" s="22"/>
      <c r="D298" s="22"/>
      <c r="E298" s="22"/>
      <c r="F298" s="22"/>
      <c r="G298" s="22"/>
      <c r="H298" s="22"/>
      <c r="I298" s="22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6.5" customHeight="1" x14ac:dyDescent="0.3">
      <c r="A299" s="20"/>
      <c r="B299" s="20"/>
      <c r="C299" s="22"/>
      <c r="D299" s="22"/>
      <c r="E299" s="22"/>
      <c r="F299" s="22"/>
      <c r="G299" s="22"/>
      <c r="H299" s="22"/>
      <c r="I299" s="22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6.5" customHeight="1" x14ac:dyDescent="0.3">
      <c r="A300" s="20"/>
      <c r="B300" s="20"/>
      <c r="C300" s="22"/>
      <c r="D300" s="22"/>
      <c r="E300" s="22"/>
      <c r="F300" s="22"/>
      <c r="G300" s="22"/>
      <c r="H300" s="22"/>
      <c r="I300" s="22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6.5" customHeight="1" x14ac:dyDescent="0.3">
      <c r="A301" s="20"/>
      <c r="B301" s="20"/>
      <c r="C301" s="22"/>
      <c r="D301" s="22"/>
      <c r="E301" s="22"/>
      <c r="F301" s="22"/>
      <c r="G301" s="22"/>
      <c r="H301" s="22"/>
      <c r="I301" s="22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6.5" customHeight="1" x14ac:dyDescent="0.3">
      <c r="A302" s="20"/>
      <c r="B302" s="20"/>
      <c r="C302" s="22"/>
      <c r="D302" s="22"/>
      <c r="E302" s="22"/>
      <c r="F302" s="22"/>
      <c r="G302" s="22"/>
      <c r="H302" s="22"/>
      <c r="I302" s="22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6.5" customHeight="1" x14ac:dyDescent="0.3">
      <c r="A303" s="20"/>
      <c r="B303" s="20"/>
      <c r="C303" s="22"/>
      <c r="D303" s="22"/>
      <c r="E303" s="22"/>
      <c r="F303" s="22"/>
      <c r="G303" s="22"/>
      <c r="H303" s="22"/>
      <c r="I303" s="22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6.5" customHeight="1" x14ac:dyDescent="0.3">
      <c r="A304" s="20"/>
      <c r="B304" s="20"/>
      <c r="C304" s="22"/>
      <c r="D304" s="22"/>
      <c r="E304" s="22"/>
      <c r="F304" s="22"/>
      <c r="G304" s="22"/>
      <c r="H304" s="22"/>
      <c r="I304" s="22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6.5" customHeight="1" x14ac:dyDescent="0.3">
      <c r="A305" s="20"/>
      <c r="B305" s="20"/>
      <c r="C305" s="22"/>
      <c r="D305" s="22"/>
      <c r="E305" s="22"/>
      <c r="F305" s="22"/>
      <c r="G305" s="22"/>
      <c r="H305" s="22"/>
      <c r="I305" s="22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6.5" customHeight="1" x14ac:dyDescent="0.3">
      <c r="A306" s="20"/>
      <c r="B306" s="20"/>
      <c r="C306" s="22"/>
      <c r="D306" s="22"/>
      <c r="E306" s="22"/>
      <c r="F306" s="22"/>
      <c r="G306" s="22"/>
      <c r="H306" s="22"/>
      <c r="I306" s="22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6.5" customHeight="1" x14ac:dyDescent="0.3">
      <c r="A307" s="20"/>
      <c r="B307" s="20"/>
      <c r="C307" s="22"/>
      <c r="D307" s="22"/>
      <c r="E307" s="22"/>
      <c r="F307" s="22"/>
      <c r="G307" s="22"/>
      <c r="H307" s="22"/>
      <c r="I307" s="22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6.5" customHeight="1" x14ac:dyDescent="0.3">
      <c r="A308" s="20"/>
      <c r="B308" s="20"/>
      <c r="C308" s="22"/>
      <c r="D308" s="22"/>
      <c r="E308" s="22"/>
      <c r="F308" s="22"/>
      <c r="G308" s="22"/>
      <c r="H308" s="22"/>
      <c r="I308" s="22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6.5" customHeight="1" x14ac:dyDescent="0.3">
      <c r="A309" s="20"/>
      <c r="B309" s="20"/>
      <c r="C309" s="22"/>
      <c r="D309" s="22"/>
      <c r="E309" s="22"/>
      <c r="F309" s="22"/>
      <c r="G309" s="22"/>
      <c r="H309" s="22"/>
      <c r="I309" s="22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6.5" customHeight="1" x14ac:dyDescent="0.3">
      <c r="A310" s="20"/>
      <c r="B310" s="20"/>
      <c r="C310" s="22"/>
      <c r="D310" s="22"/>
      <c r="E310" s="22"/>
      <c r="F310" s="22"/>
      <c r="G310" s="22"/>
      <c r="H310" s="22"/>
      <c r="I310" s="22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6.5" customHeight="1" x14ac:dyDescent="0.3">
      <c r="A311" s="20"/>
      <c r="B311" s="20"/>
      <c r="C311" s="22"/>
      <c r="D311" s="22"/>
      <c r="E311" s="22"/>
      <c r="F311" s="22"/>
      <c r="G311" s="22"/>
      <c r="H311" s="22"/>
      <c r="I311" s="22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6.5" customHeight="1" x14ac:dyDescent="0.3">
      <c r="A312" s="20"/>
      <c r="B312" s="20"/>
      <c r="C312" s="22"/>
      <c r="D312" s="22"/>
      <c r="E312" s="22"/>
      <c r="F312" s="22"/>
      <c r="G312" s="22"/>
      <c r="H312" s="22"/>
      <c r="I312" s="22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6.5" customHeight="1" x14ac:dyDescent="0.3">
      <c r="A313" s="20"/>
      <c r="B313" s="20"/>
      <c r="C313" s="22"/>
      <c r="D313" s="22"/>
      <c r="E313" s="22"/>
      <c r="F313" s="22"/>
      <c r="G313" s="22"/>
      <c r="H313" s="22"/>
      <c r="I313" s="22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6.5" customHeight="1" x14ac:dyDescent="0.3">
      <c r="A314" s="20"/>
      <c r="B314" s="20"/>
      <c r="C314" s="22"/>
      <c r="D314" s="22"/>
      <c r="E314" s="22"/>
      <c r="F314" s="22"/>
      <c r="G314" s="22"/>
      <c r="H314" s="22"/>
      <c r="I314" s="22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6.5" customHeight="1" x14ac:dyDescent="0.3">
      <c r="A315" s="20"/>
      <c r="B315" s="20"/>
      <c r="C315" s="22"/>
      <c r="D315" s="22"/>
      <c r="E315" s="22"/>
      <c r="F315" s="22"/>
      <c r="G315" s="22"/>
      <c r="H315" s="22"/>
      <c r="I315" s="22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6.5" customHeight="1" x14ac:dyDescent="0.3">
      <c r="A316" s="20"/>
      <c r="B316" s="20"/>
      <c r="C316" s="22"/>
      <c r="D316" s="22"/>
      <c r="E316" s="22"/>
      <c r="F316" s="22"/>
      <c r="G316" s="22"/>
      <c r="H316" s="22"/>
      <c r="I316" s="22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6.5" customHeight="1" x14ac:dyDescent="0.3">
      <c r="A317" s="20"/>
      <c r="B317" s="20"/>
      <c r="C317" s="22"/>
      <c r="D317" s="22"/>
      <c r="E317" s="22"/>
      <c r="F317" s="22"/>
      <c r="G317" s="22"/>
      <c r="H317" s="22"/>
      <c r="I317" s="22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6.5" customHeight="1" x14ac:dyDescent="0.3">
      <c r="A318" s="20"/>
      <c r="B318" s="20"/>
      <c r="C318" s="22"/>
      <c r="D318" s="22"/>
      <c r="E318" s="22"/>
      <c r="F318" s="22"/>
      <c r="G318" s="22"/>
      <c r="H318" s="22"/>
      <c r="I318" s="22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6.5" customHeight="1" x14ac:dyDescent="0.3">
      <c r="A319" s="20"/>
      <c r="B319" s="20"/>
      <c r="C319" s="22"/>
      <c r="D319" s="22"/>
      <c r="E319" s="22"/>
      <c r="F319" s="22"/>
      <c r="G319" s="22"/>
      <c r="H319" s="22"/>
      <c r="I319" s="22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6.5" customHeight="1" x14ac:dyDescent="0.3">
      <c r="A320" s="20"/>
      <c r="B320" s="20"/>
      <c r="C320" s="22"/>
      <c r="D320" s="22"/>
      <c r="E320" s="22"/>
      <c r="F320" s="22"/>
      <c r="G320" s="22"/>
      <c r="H320" s="22"/>
      <c r="I320" s="22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6.5" customHeight="1" x14ac:dyDescent="0.3">
      <c r="A321" s="20"/>
      <c r="B321" s="20"/>
      <c r="C321" s="22"/>
      <c r="D321" s="22"/>
      <c r="E321" s="22"/>
      <c r="F321" s="22"/>
      <c r="G321" s="22"/>
      <c r="H321" s="22"/>
      <c r="I321" s="22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6.5" customHeight="1" x14ac:dyDescent="0.3">
      <c r="A322" s="20"/>
      <c r="B322" s="20"/>
      <c r="C322" s="22"/>
      <c r="D322" s="22"/>
      <c r="E322" s="22"/>
      <c r="F322" s="22"/>
      <c r="G322" s="22"/>
      <c r="H322" s="22"/>
      <c r="I322" s="22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6.5" customHeight="1" x14ac:dyDescent="0.3">
      <c r="A323" s="20"/>
      <c r="B323" s="20"/>
      <c r="C323" s="22"/>
      <c r="D323" s="22"/>
      <c r="E323" s="22"/>
      <c r="F323" s="22"/>
      <c r="G323" s="22"/>
      <c r="H323" s="22"/>
      <c r="I323" s="22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6.5" customHeight="1" x14ac:dyDescent="0.3">
      <c r="A324" s="20"/>
      <c r="B324" s="20"/>
      <c r="C324" s="22"/>
      <c r="D324" s="22"/>
      <c r="E324" s="22"/>
      <c r="F324" s="22"/>
      <c r="G324" s="22"/>
      <c r="H324" s="22"/>
      <c r="I324" s="22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6.5" customHeight="1" x14ac:dyDescent="0.3">
      <c r="A325" s="20"/>
      <c r="B325" s="20"/>
      <c r="C325" s="22"/>
      <c r="D325" s="22"/>
      <c r="E325" s="22"/>
      <c r="F325" s="22"/>
      <c r="G325" s="22"/>
      <c r="H325" s="22"/>
      <c r="I325" s="22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6.5" customHeight="1" x14ac:dyDescent="0.3">
      <c r="A326" s="20"/>
      <c r="B326" s="20"/>
      <c r="C326" s="22"/>
      <c r="D326" s="22"/>
      <c r="E326" s="22"/>
      <c r="F326" s="22"/>
      <c r="G326" s="22"/>
      <c r="H326" s="22"/>
      <c r="I326" s="22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6.5" customHeight="1" x14ac:dyDescent="0.3">
      <c r="A327" s="20"/>
      <c r="B327" s="20"/>
      <c r="C327" s="22"/>
      <c r="D327" s="22"/>
      <c r="E327" s="22"/>
      <c r="F327" s="22"/>
      <c r="G327" s="22"/>
      <c r="H327" s="22"/>
      <c r="I327" s="22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6.5" customHeight="1" x14ac:dyDescent="0.3">
      <c r="A328" s="20"/>
      <c r="B328" s="20"/>
      <c r="C328" s="22"/>
      <c r="D328" s="22"/>
      <c r="E328" s="22"/>
      <c r="F328" s="22"/>
      <c r="G328" s="22"/>
      <c r="H328" s="22"/>
      <c r="I328" s="22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6.5" customHeight="1" x14ac:dyDescent="0.3">
      <c r="A329" s="20"/>
      <c r="B329" s="20"/>
      <c r="C329" s="22"/>
      <c r="D329" s="22"/>
      <c r="E329" s="22"/>
      <c r="F329" s="22"/>
      <c r="G329" s="22"/>
      <c r="H329" s="22"/>
      <c r="I329" s="22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6.5" customHeight="1" x14ac:dyDescent="0.3">
      <c r="A330" s="20"/>
      <c r="B330" s="20"/>
      <c r="C330" s="22"/>
      <c r="D330" s="22"/>
      <c r="E330" s="22"/>
      <c r="F330" s="22"/>
      <c r="G330" s="22"/>
      <c r="H330" s="22"/>
      <c r="I330" s="22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6.5" customHeight="1" x14ac:dyDescent="0.3">
      <c r="A331" s="20"/>
      <c r="B331" s="20"/>
      <c r="C331" s="22"/>
      <c r="D331" s="22"/>
      <c r="E331" s="22"/>
      <c r="F331" s="22"/>
      <c r="G331" s="22"/>
      <c r="H331" s="22"/>
      <c r="I331" s="22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6.5" customHeight="1" x14ac:dyDescent="0.3">
      <c r="A332" s="20"/>
      <c r="B332" s="20"/>
      <c r="C332" s="22"/>
      <c r="D332" s="22"/>
      <c r="E332" s="22"/>
      <c r="F332" s="22"/>
      <c r="G332" s="22"/>
      <c r="H332" s="22"/>
      <c r="I332" s="22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6.5" customHeight="1" x14ac:dyDescent="0.3">
      <c r="A333" s="20"/>
      <c r="B333" s="20"/>
      <c r="C333" s="22"/>
      <c r="D333" s="22"/>
      <c r="E333" s="22"/>
      <c r="F333" s="22"/>
      <c r="G333" s="22"/>
      <c r="H333" s="22"/>
      <c r="I333" s="22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6.5" customHeight="1" x14ac:dyDescent="0.3">
      <c r="A334" s="20"/>
      <c r="B334" s="20"/>
      <c r="C334" s="22"/>
      <c r="D334" s="22"/>
      <c r="E334" s="22"/>
      <c r="F334" s="22"/>
      <c r="G334" s="22"/>
      <c r="H334" s="22"/>
      <c r="I334" s="22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6.5" customHeight="1" x14ac:dyDescent="0.3">
      <c r="A335" s="20"/>
      <c r="B335" s="20"/>
      <c r="C335" s="22"/>
      <c r="D335" s="22"/>
      <c r="E335" s="22"/>
      <c r="F335" s="22"/>
      <c r="G335" s="22"/>
      <c r="H335" s="22"/>
      <c r="I335" s="22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6.5" customHeight="1" x14ac:dyDescent="0.3">
      <c r="A336" s="20"/>
      <c r="B336" s="20"/>
      <c r="C336" s="22"/>
      <c r="D336" s="22"/>
      <c r="E336" s="22"/>
      <c r="F336" s="22"/>
      <c r="G336" s="22"/>
      <c r="H336" s="22"/>
      <c r="I336" s="22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6.5" customHeight="1" x14ac:dyDescent="0.3">
      <c r="A337" s="20"/>
      <c r="B337" s="20"/>
      <c r="C337" s="22"/>
      <c r="D337" s="22"/>
      <c r="E337" s="22"/>
      <c r="F337" s="22"/>
      <c r="G337" s="22"/>
      <c r="H337" s="22"/>
      <c r="I337" s="22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6.5" customHeight="1" x14ac:dyDescent="0.3">
      <c r="A338" s="20"/>
      <c r="B338" s="20"/>
      <c r="C338" s="22"/>
      <c r="D338" s="22"/>
      <c r="E338" s="22"/>
      <c r="F338" s="22"/>
      <c r="G338" s="22"/>
      <c r="H338" s="22"/>
      <c r="I338" s="22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6.5" customHeight="1" x14ac:dyDescent="0.3">
      <c r="A339" s="20"/>
      <c r="B339" s="20"/>
      <c r="C339" s="22"/>
      <c r="D339" s="22"/>
      <c r="E339" s="22"/>
      <c r="F339" s="22"/>
      <c r="G339" s="22"/>
      <c r="H339" s="22"/>
      <c r="I339" s="22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6.5" customHeight="1" x14ac:dyDescent="0.3">
      <c r="A340" s="20"/>
      <c r="B340" s="20"/>
      <c r="C340" s="22"/>
      <c r="D340" s="22"/>
      <c r="E340" s="22"/>
      <c r="F340" s="22"/>
      <c r="G340" s="22"/>
      <c r="H340" s="22"/>
      <c r="I340" s="22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6.5" customHeight="1" x14ac:dyDescent="0.3">
      <c r="A341" s="20"/>
      <c r="B341" s="20"/>
      <c r="C341" s="22"/>
      <c r="D341" s="22"/>
      <c r="E341" s="22"/>
      <c r="F341" s="22"/>
      <c r="G341" s="22"/>
      <c r="H341" s="22"/>
      <c r="I341" s="22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6.5" customHeight="1" x14ac:dyDescent="0.3">
      <c r="A342" s="20"/>
      <c r="B342" s="20"/>
      <c r="C342" s="22"/>
      <c r="D342" s="22"/>
      <c r="E342" s="22"/>
      <c r="F342" s="22"/>
      <c r="G342" s="22"/>
      <c r="H342" s="22"/>
      <c r="I342" s="22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6.5" customHeight="1" x14ac:dyDescent="0.3">
      <c r="A343" s="20"/>
      <c r="B343" s="20"/>
      <c r="C343" s="22"/>
      <c r="D343" s="22"/>
      <c r="E343" s="22"/>
      <c r="F343" s="22"/>
      <c r="G343" s="22"/>
      <c r="H343" s="22"/>
      <c r="I343" s="22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6.5" customHeight="1" x14ac:dyDescent="0.3">
      <c r="A344" s="20"/>
      <c r="B344" s="20"/>
      <c r="C344" s="22"/>
      <c r="D344" s="22"/>
      <c r="E344" s="22"/>
      <c r="F344" s="22"/>
      <c r="G344" s="22"/>
      <c r="H344" s="22"/>
      <c r="I344" s="22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6.5" customHeight="1" x14ac:dyDescent="0.3">
      <c r="A345" s="20"/>
      <c r="B345" s="20"/>
      <c r="C345" s="22"/>
      <c r="D345" s="22"/>
      <c r="E345" s="22"/>
      <c r="F345" s="22"/>
      <c r="G345" s="22"/>
      <c r="H345" s="22"/>
      <c r="I345" s="22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6.5" customHeight="1" x14ac:dyDescent="0.3">
      <c r="A346" s="20"/>
      <c r="B346" s="20"/>
      <c r="C346" s="22"/>
      <c r="D346" s="22"/>
      <c r="E346" s="22"/>
      <c r="F346" s="22"/>
      <c r="G346" s="22"/>
      <c r="H346" s="22"/>
      <c r="I346" s="22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6.5" customHeight="1" x14ac:dyDescent="0.3">
      <c r="A347" s="20"/>
      <c r="B347" s="20"/>
      <c r="C347" s="22"/>
      <c r="D347" s="22"/>
      <c r="E347" s="22"/>
      <c r="F347" s="22"/>
      <c r="G347" s="22"/>
      <c r="H347" s="22"/>
      <c r="I347" s="22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6.5" customHeight="1" x14ac:dyDescent="0.3">
      <c r="A348" s="20"/>
      <c r="B348" s="20"/>
      <c r="C348" s="22"/>
      <c r="D348" s="22"/>
      <c r="E348" s="22"/>
      <c r="F348" s="22"/>
      <c r="G348" s="22"/>
      <c r="H348" s="22"/>
      <c r="I348" s="22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6.5" customHeight="1" x14ac:dyDescent="0.3">
      <c r="A349" s="20"/>
      <c r="B349" s="20"/>
      <c r="C349" s="22"/>
      <c r="D349" s="22"/>
      <c r="E349" s="22"/>
      <c r="F349" s="22"/>
      <c r="G349" s="22"/>
      <c r="H349" s="22"/>
      <c r="I349" s="22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6.5" customHeight="1" x14ac:dyDescent="0.3">
      <c r="A350" s="20"/>
      <c r="B350" s="20"/>
      <c r="C350" s="22"/>
      <c r="D350" s="22"/>
      <c r="E350" s="22"/>
      <c r="F350" s="22"/>
      <c r="G350" s="22"/>
      <c r="H350" s="22"/>
      <c r="I350" s="22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6.5" customHeight="1" x14ac:dyDescent="0.3">
      <c r="A351" s="20"/>
      <c r="B351" s="20"/>
      <c r="C351" s="22"/>
      <c r="D351" s="22"/>
      <c r="E351" s="22"/>
      <c r="F351" s="22"/>
      <c r="G351" s="22"/>
      <c r="H351" s="22"/>
      <c r="I351" s="22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6.5" customHeight="1" x14ac:dyDescent="0.3">
      <c r="A352" s="20"/>
      <c r="B352" s="20"/>
      <c r="C352" s="22"/>
      <c r="D352" s="22"/>
      <c r="E352" s="22"/>
      <c r="F352" s="22"/>
      <c r="G352" s="22"/>
      <c r="H352" s="22"/>
      <c r="I352" s="22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6.5" customHeight="1" x14ac:dyDescent="0.3">
      <c r="A353" s="20"/>
      <c r="B353" s="20"/>
      <c r="C353" s="22"/>
      <c r="D353" s="22"/>
      <c r="E353" s="22"/>
      <c r="F353" s="22"/>
      <c r="G353" s="22"/>
      <c r="H353" s="22"/>
      <c r="I353" s="22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6.5" customHeight="1" x14ac:dyDescent="0.3">
      <c r="A354" s="20"/>
      <c r="B354" s="20"/>
      <c r="C354" s="22"/>
      <c r="D354" s="22"/>
      <c r="E354" s="22"/>
      <c r="F354" s="22"/>
      <c r="G354" s="22"/>
      <c r="H354" s="22"/>
      <c r="I354" s="22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6.5" customHeight="1" x14ac:dyDescent="0.3">
      <c r="A355" s="20"/>
      <c r="B355" s="20"/>
      <c r="C355" s="22"/>
      <c r="D355" s="22"/>
      <c r="E355" s="22"/>
      <c r="F355" s="22"/>
      <c r="G355" s="22"/>
      <c r="H355" s="22"/>
      <c r="I355" s="22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6.5" customHeight="1" x14ac:dyDescent="0.3">
      <c r="A356" s="20"/>
      <c r="B356" s="20"/>
      <c r="C356" s="22"/>
      <c r="D356" s="22"/>
      <c r="E356" s="22"/>
      <c r="F356" s="22"/>
      <c r="G356" s="22"/>
      <c r="H356" s="22"/>
      <c r="I356" s="22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6.5" customHeight="1" x14ac:dyDescent="0.3">
      <c r="A357" s="20"/>
      <c r="B357" s="20"/>
      <c r="C357" s="22"/>
      <c r="D357" s="22"/>
      <c r="E357" s="22"/>
      <c r="F357" s="22"/>
      <c r="G357" s="22"/>
      <c r="H357" s="22"/>
      <c r="I357" s="22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6.5" customHeight="1" x14ac:dyDescent="0.3">
      <c r="A358" s="20"/>
      <c r="B358" s="20"/>
      <c r="C358" s="22"/>
      <c r="D358" s="22"/>
      <c r="E358" s="22"/>
      <c r="F358" s="22"/>
      <c r="G358" s="22"/>
      <c r="H358" s="22"/>
      <c r="I358" s="22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6.5" customHeight="1" x14ac:dyDescent="0.3">
      <c r="A359" s="20"/>
      <c r="B359" s="20"/>
      <c r="C359" s="22"/>
      <c r="D359" s="22"/>
      <c r="E359" s="22"/>
      <c r="F359" s="22"/>
      <c r="G359" s="22"/>
      <c r="H359" s="22"/>
      <c r="I359" s="22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6.5" customHeight="1" x14ac:dyDescent="0.3">
      <c r="A360" s="20"/>
      <c r="B360" s="20"/>
      <c r="C360" s="22"/>
      <c r="D360" s="22"/>
      <c r="E360" s="22"/>
      <c r="F360" s="22"/>
      <c r="G360" s="22"/>
      <c r="H360" s="22"/>
      <c r="I360" s="22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6.5" customHeight="1" x14ac:dyDescent="0.3">
      <c r="A361" s="20"/>
      <c r="B361" s="20"/>
      <c r="C361" s="22"/>
      <c r="D361" s="22"/>
      <c r="E361" s="22"/>
      <c r="F361" s="22"/>
      <c r="G361" s="22"/>
      <c r="H361" s="22"/>
      <c r="I361" s="22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6.5" customHeight="1" x14ac:dyDescent="0.3">
      <c r="A362" s="20"/>
      <c r="B362" s="20"/>
      <c r="C362" s="22"/>
      <c r="D362" s="22"/>
      <c r="E362" s="22"/>
      <c r="F362" s="22"/>
      <c r="G362" s="22"/>
      <c r="H362" s="22"/>
      <c r="I362" s="22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6.5" customHeight="1" x14ac:dyDescent="0.3">
      <c r="A363" s="20"/>
      <c r="B363" s="20"/>
      <c r="C363" s="22"/>
      <c r="D363" s="22"/>
      <c r="E363" s="22"/>
      <c r="F363" s="22"/>
      <c r="G363" s="22"/>
      <c r="H363" s="22"/>
      <c r="I363" s="22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6.5" customHeight="1" x14ac:dyDescent="0.3">
      <c r="A364" s="20"/>
      <c r="B364" s="20"/>
      <c r="C364" s="22"/>
      <c r="D364" s="22"/>
      <c r="E364" s="22"/>
      <c r="F364" s="22"/>
      <c r="G364" s="22"/>
      <c r="H364" s="22"/>
      <c r="I364" s="22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6.5" customHeight="1" x14ac:dyDescent="0.3">
      <c r="A365" s="20"/>
      <c r="B365" s="20"/>
      <c r="C365" s="22"/>
      <c r="D365" s="22"/>
      <c r="E365" s="22"/>
      <c r="F365" s="22"/>
      <c r="G365" s="22"/>
      <c r="H365" s="22"/>
      <c r="I365" s="22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6.5" customHeight="1" x14ac:dyDescent="0.3">
      <c r="A366" s="20"/>
      <c r="B366" s="20"/>
      <c r="C366" s="22"/>
      <c r="D366" s="22"/>
      <c r="E366" s="22"/>
      <c r="F366" s="22"/>
      <c r="G366" s="22"/>
      <c r="H366" s="22"/>
      <c r="I366" s="22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6.5" customHeight="1" x14ac:dyDescent="0.3">
      <c r="A367" s="20"/>
      <c r="B367" s="20"/>
      <c r="C367" s="22"/>
      <c r="D367" s="22"/>
      <c r="E367" s="22"/>
      <c r="F367" s="22"/>
      <c r="G367" s="22"/>
      <c r="H367" s="22"/>
      <c r="I367" s="22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6.5" customHeight="1" x14ac:dyDescent="0.3">
      <c r="A368" s="20"/>
      <c r="B368" s="20"/>
      <c r="C368" s="22"/>
      <c r="D368" s="22"/>
      <c r="E368" s="22"/>
      <c r="F368" s="22"/>
      <c r="G368" s="22"/>
      <c r="H368" s="22"/>
      <c r="I368" s="22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6.5" customHeight="1" x14ac:dyDescent="0.3">
      <c r="A369" s="20"/>
      <c r="B369" s="20"/>
      <c r="C369" s="22"/>
      <c r="D369" s="22"/>
      <c r="E369" s="22"/>
      <c r="F369" s="22"/>
      <c r="G369" s="22"/>
      <c r="H369" s="22"/>
      <c r="I369" s="22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6.5" customHeight="1" x14ac:dyDescent="0.3">
      <c r="A370" s="20"/>
      <c r="B370" s="20"/>
      <c r="C370" s="22"/>
      <c r="D370" s="22"/>
      <c r="E370" s="22"/>
      <c r="F370" s="22"/>
      <c r="G370" s="22"/>
      <c r="H370" s="22"/>
      <c r="I370" s="22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6.5" customHeight="1" x14ac:dyDescent="0.3">
      <c r="A371" s="20"/>
      <c r="B371" s="20"/>
      <c r="C371" s="22"/>
      <c r="D371" s="22"/>
      <c r="E371" s="22"/>
      <c r="F371" s="22"/>
      <c r="G371" s="22"/>
      <c r="H371" s="22"/>
      <c r="I371" s="22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6.5" customHeight="1" x14ac:dyDescent="0.3">
      <c r="A372" s="20"/>
      <c r="B372" s="20"/>
      <c r="C372" s="22"/>
      <c r="D372" s="22"/>
      <c r="E372" s="22"/>
      <c r="F372" s="22"/>
      <c r="G372" s="22"/>
      <c r="H372" s="22"/>
      <c r="I372" s="22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6.5" customHeight="1" x14ac:dyDescent="0.3">
      <c r="A373" s="20"/>
      <c r="B373" s="20"/>
      <c r="C373" s="22"/>
      <c r="D373" s="22"/>
      <c r="E373" s="22"/>
      <c r="F373" s="22"/>
      <c r="G373" s="22"/>
      <c r="H373" s="22"/>
      <c r="I373" s="22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6.5" customHeight="1" x14ac:dyDescent="0.3">
      <c r="A374" s="20"/>
      <c r="B374" s="20"/>
      <c r="C374" s="22"/>
      <c r="D374" s="22"/>
      <c r="E374" s="22"/>
      <c r="F374" s="22"/>
      <c r="G374" s="22"/>
      <c r="H374" s="22"/>
      <c r="I374" s="22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6.5" customHeight="1" x14ac:dyDescent="0.3">
      <c r="A375" s="20"/>
      <c r="B375" s="20"/>
      <c r="C375" s="22"/>
      <c r="D375" s="22"/>
      <c r="E375" s="22"/>
      <c r="F375" s="22"/>
      <c r="G375" s="22"/>
      <c r="H375" s="22"/>
      <c r="I375" s="22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6.5" customHeight="1" x14ac:dyDescent="0.3">
      <c r="A376" s="20"/>
      <c r="B376" s="20"/>
      <c r="C376" s="22"/>
      <c r="D376" s="22"/>
      <c r="E376" s="22"/>
      <c r="F376" s="22"/>
      <c r="G376" s="22"/>
      <c r="H376" s="22"/>
      <c r="I376" s="22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6.5" customHeight="1" x14ac:dyDescent="0.3">
      <c r="A377" s="20"/>
      <c r="B377" s="20"/>
      <c r="C377" s="22"/>
      <c r="D377" s="22"/>
      <c r="E377" s="22"/>
      <c r="F377" s="22"/>
      <c r="G377" s="22"/>
      <c r="H377" s="22"/>
      <c r="I377" s="22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6.5" customHeight="1" x14ac:dyDescent="0.3">
      <c r="A378" s="20"/>
      <c r="B378" s="20"/>
      <c r="C378" s="22"/>
      <c r="D378" s="22"/>
      <c r="E378" s="22"/>
      <c r="F378" s="22"/>
      <c r="G378" s="22"/>
      <c r="H378" s="22"/>
      <c r="I378" s="22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6.5" customHeight="1" x14ac:dyDescent="0.3">
      <c r="A379" s="20"/>
      <c r="B379" s="20"/>
      <c r="C379" s="22"/>
      <c r="D379" s="22"/>
      <c r="E379" s="22"/>
      <c r="F379" s="22"/>
      <c r="G379" s="22"/>
      <c r="H379" s="22"/>
      <c r="I379" s="22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6.5" customHeight="1" x14ac:dyDescent="0.3">
      <c r="A380" s="20"/>
      <c r="B380" s="20"/>
      <c r="C380" s="22"/>
      <c r="D380" s="22"/>
      <c r="E380" s="22"/>
      <c r="F380" s="22"/>
      <c r="G380" s="22"/>
      <c r="H380" s="22"/>
      <c r="I380" s="22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6.5" customHeight="1" x14ac:dyDescent="0.3">
      <c r="A381" s="20"/>
      <c r="B381" s="20"/>
      <c r="C381" s="22"/>
      <c r="D381" s="22"/>
      <c r="E381" s="22"/>
      <c r="F381" s="22"/>
      <c r="G381" s="22"/>
      <c r="H381" s="22"/>
      <c r="I381" s="22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6.5" customHeight="1" x14ac:dyDescent="0.3">
      <c r="A382" s="20"/>
      <c r="B382" s="20"/>
      <c r="C382" s="22"/>
      <c r="D382" s="22"/>
      <c r="E382" s="22"/>
      <c r="F382" s="22"/>
      <c r="G382" s="22"/>
      <c r="H382" s="22"/>
      <c r="I382" s="22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6.5" customHeight="1" x14ac:dyDescent="0.3">
      <c r="A383" s="20"/>
      <c r="B383" s="20"/>
      <c r="C383" s="22"/>
      <c r="D383" s="22"/>
      <c r="E383" s="22"/>
      <c r="F383" s="22"/>
      <c r="G383" s="22"/>
      <c r="H383" s="22"/>
      <c r="I383" s="22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6.5" customHeight="1" x14ac:dyDescent="0.3">
      <c r="A384" s="20"/>
      <c r="B384" s="20"/>
      <c r="C384" s="22"/>
      <c r="D384" s="22"/>
      <c r="E384" s="22"/>
      <c r="F384" s="22"/>
      <c r="G384" s="22"/>
      <c r="H384" s="22"/>
      <c r="I384" s="22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6.5" customHeight="1" x14ac:dyDescent="0.3">
      <c r="A385" s="20"/>
      <c r="B385" s="20"/>
      <c r="C385" s="22"/>
      <c r="D385" s="22"/>
      <c r="E385" s="22"/>
      <c r="F385" s="22"/>
      <c r="G385" s="22"/>
      <c r="H385" s="22"/>
      <c r="I385" s="22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6.5" customHeight="1" x14ac:dyDescent="0.3">
      <c r="A386" s="20"/>
      <c r="B386" s="20"/>
      <c r="C386" s="22"/>
      <c r="D386" s="22"/>
      <c r="E386" s="22"/>
      <c r="F386" s="22"/>
      <c r="G386" s="22"/>
      <c r="H386" s="22"/>
      <c r="I386" s="22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6.5" customHeight="1" x14ac:dyDescent="0.3">
      <c r="A387" s="20"/>
      <c r="B387" s="20"/>
      <c r="C387" s="22"/>
      <c r="D387" s="22"/>
      <c r="E387" s="22"/>
      <c r="F387" s="22"/>
      <c r="G387" s="22"/>
      <c r="H387" s="22"/>
      <c r="I387" s="22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6.5" customHeight="1" x14ac:dyDescent="0.3">
      <c r="A388" s="20"/>
      <c r="B388" s="20"/>
      <c r="C388" s="22"/>
      <c r="D388" s="22"/>
      <c r="E388" s="22"/>
      <c r="F388" s="22"/>
      <c r="G388" s="22"/>
      <c r="H388" s="22"/>
      <c r="I388" s="22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6.5" customHeight="1" x14ac:dyDescent="0.3">
      <c r="A389" s="20"/>
      <c r="B389" s="20"/>
      <c r="C389" s="22"/>
      <c r="D389" s="22"/>
      <c r="E389" s="22"/>
      <c r="F389" s="22"/>
      <c r="G389" s="22"/>
      <c r="H389" s="22"/>
      <c r="I389" s="22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6.5" customHeight="1" x14ac:dyDescent="0.3">
      <c r="A390" s="20"/>
      <c r="B390" s="20"/>
      <c r="C390" s="22"/>
      <c r="D390" s="22"/>
      <c r="E390" s="22"/>
      <c r="F390" s="22"/>
      <c r="G390" s="22"/>
      <c r="H390" s="22"/>
      <c r="I390" s="22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6.5" customHeight="1" x14ac:dyDescent="0.3">
      <c r="A391" s="20"/>
      <c r="B391" s="20"/>
      <c r="C391" s="22"/>
      <c r="D391" s="22"/>
      <c r="E391" s="22"/>
      <c r="F391" s="22"/>
      <c r="G391" s="22"/>
      <c r="H391" s="22"/>
      <c r="I391" s="22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6.5" customHeight="1" x14ac:dyDescent="0.3">
      <c r="A392" s="20"/>
      <c r="B392" s="20"/>
      <c r="C392" s="22"/>
      <c r="D392" s="22"/>
      <c r="E392" s="22"/>
      <c r="F392" s="22"/>
      <c r="G392" s="22"/>
      <c r="H392" s="22"/>
      <c r="I392" s="22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6.5" customHeight="1" x14ac:dyDescent="0.3">
      <c r="A393" s="20"/>
      <c r="B393" s="20"/>
      <c r="C393" s="22"/>
      <c r="D393" s="22"/>
      <c r="E393" s="22"/>
      <c r="F393" s="22"/>
      <c r="G393" s="22"/>
      <c r="H393" s="22"/>
      <c r="I393" s="22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6.5" customHeight="1" x14ac:dyDescent="0.3">
      <c r="A394" s="20"/>
      <c r="B394" s="20"/>
      <c r="C394" s="22"/>
      <c r="D394" s="22"/>
      <c r="E394" s="22"/>
      <c r="F394" s="22"/>
      <c r="G394" s="22"/>
      <c r="H394" s="22"/>
      <c r="I394" s="22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6.5" customHeight="1" x14ac:dyDescent="0.3">
      <c r="A395" s="20"/>
      <c r="B395" s="20"/>
      <c r="C395" s="22"/>
      <c r="D395" s="22"/>
      <c r="E395" s="22"/>
      <c r="F395" s="22"/>
      <c r="G395" s="22"/>
      <c r="H395" s="22"/>
      <c r="I395" s="22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6.5" customHeight="1" x14ac:dyDescent="0.3">
      <c r="A396" s="20"/>
      <c r="B396" s="20"/>
      <c r="C396" s="22"/>
      <c r="D396" s="22"/>
      <c r="E396" s="22"/>
      <c r="F396" s="22"/>
      <c r="G396" s="22"/>
      <c r="H396" s="22"/>
      <c r="I396" s="22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6.5" customHeight="1" x14ac:dyDescent="0.3">
      <c r="A397" s="20"/>
      <c r="B397" s="20"/>
      <c r="C397" s="22"/>
      <c r="D397" s="22"/>
      <c r="E397" s="22"/>
      <c r="F397" s="22"/>
      <c r="G397" s="22"/>
      <c r="H397" s="22"/>
      <c r="I397" s="22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6.5" customHeight="1" x14ac:dyDescent="0.3">
      <c r="A398" s="20"/>
      <c r="B398" s="20"/>
      <c r="C398" s="22"/>
      <c r="D398" s="22"/>
      <c r="E398" s="22"/>
      <c r="F398" s="22"/>
      <c r="G398" s="22"/>
      <c r="H398" s="22"/>
      <c r="I398" s="22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6.5" customHeight="1" x14ac:dyDescent="0.3">
      <c r="A399" s="20"/>
      <c r="B399" s="20"/>
      <c r="C399" s="22"/>
      <c r="D399" s="22"/>
      <c r="E399" s="22"/>
      <c r="F399" s="22"/>
      <c r="G399" s="22"/>
      <c r="H399" s="22"/>
      <c r="I399" s="22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6.5" customHeight="1" x14ac:dyDescent="0.3">
      <c r="A400" s="20"/>
      <c r="B400" s="20"/>
      <c r="C400" s="22"/>
      <c r="D400" s="22"/>
      <c r="E400" s="22"/>
      <c r="F400" s="22"/>
      <c r="G400" s="22"/>
      <c r="H400" s="22"/>
      <c r="I400" s="22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6.5" customHeight="1" x14ac:dyDescent="0.3">
      <c r="A401" s="20"/>
      <c r="B401" s="20"/>
      <c r="C401" s="22"/>
      <c r="D401" s="22"/>
      <c r="E401" s="22"/>
      <c r="F401" s="22"/>
      <c r="G401" s="22"/>
      <c r="H401" s="22"/>
      <c r="I401" s="22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6.5" customHeight="1" x14ac:dyDescent="0.3">
      <c r="A402" s="20"/>
      <c r="B402" s="20"/>
      <c r="C402" s="22"/>
      <c r="D402" s="22"/>
      <c r="E402" s="22"/>
      <c r="F402" s="22"/>
      <c r="G402" s="22"/>
      <c r="H402" s="22"/>
      <c r="I402" s="22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6.5" customHeight="1" x14ac:dyDescent="0.3">
      <c r="A403" s="20"/>
      <c r="B403" s="20"/>
      <c r="C403" s="22"/>
      <c r="D403" s="22"/>
      <c r="E403" s="22"/>
      <c r="F403" s="22"/>
      <c r="G403" s="22"/>
      <c r="H403" s="22"/>
      <c r="I403" s="22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6.5" customHeight="1" x14ac:dyDescent="0.3">
      <c r="A404" s="20"/>
      <c r="B404" s="20"/>
      <c r="C404" s="22"/>
      <c r="D404" s="22"/>
      <c r="E404" s="22"/>
      <c r="F404" s="22"/>
      <c r="G404" s="22"/>
      <c r="H404" s="22"/>
      <c r="I404" s="22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6.5" customHeight="1" x14ac:dyDescent="0.3">
      <c r="A405" s="20"/>
      <c r="B405" s="20"/>
      <c r="C405" s="22"/>
      <c r="D405" s="22"/>
      <c r="E405" s="22"/>
      <c r="F405" s="22"/>
      <c r="G405" s="22"/>
      <c r="H405" s="22"/>
      <c r="I405" s="22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6.5" customHeight="1" x14ac:dyDescent="0.3">
      <c r="A406" s="20"/>
      <c r="B406" s="20"/>
      <c r="C406" s="22"/>
      <c r="D406" s="22"/>
      <c r="E406" s="22"/>
      <c r="F406" s="22"/>
      <c r="G406" s="22"/>
      <c r="H406" s="22"/>
      <c r="I406" s="22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6.5" customHeight="1" x14ac:dyDescent="0.3">
      <c r="A407" s="20"/>
      <c r="B407" s="20"/>
      <c r="C407" s="22"/>
      <c r="D407" s="22"/>
      <c r="E407" s="22"/>
      <c r="F407" s="22"/>
      <c r="G407" s="22"/>
      <c r="H407" s="22"/>
      <c r="I407" s="22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6.5" customHeight="1" x14ac:dyDescent="0.3">
      <c r="A408" s="20"/>
      <c r="B408" s="20"/>
      <c r="C408" s="22"/>
      <c r="D408" s="22"/>
      <c r="E408" s="22"/>
      <c r="F408" s="22"/>
      <c r="G408" s="22"/>
      <c r="H408" s="22"/>
      <c r="I408" s="22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6.5" customHeight="1" x14ac:dyDescent="0.3">
      <c r="A409" s="20"/>
      <c r="B409" s="20"/>
      <c r="C409" s="22"/>
      <c r="D409" s="22"/>
      <c r="E409" s="22"/>
      <c r="F409" s="22"/>
      <c r="G409" s="22"/>
      <c r="H409" s="22"/>
      <c r="I409" s="22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6.5" customHeight="1" x14ac:dyDescent="0.3">
      <c r="A410" s="20"/>
      <c r="B410" s="20"/>
      <c r="C410" s="22"/>
      <c r="D410" s="22"/>
      <c r="E410" s="22"/>
      <c r="F410" s="22"/>
      <c r="G410" s="22"/>
      <c r="H410" s="22"/>
      <c r="I410" s="22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6.5" customHeight="1" x14ac:dyDescent="0.3">
      <c r="A411" s="20"/>
      <c r="B411" s="20"/>
      <c r="C411" s="22"/>
      <c r="D411" s="22"/>
      <c r="E411" s="22"/>
      <c r="F411" s="22"/>
      <c r="G411" s="22"/>
      <c r="H411" s="22"/>
      <c r="I411" s="22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6.5" customHeight="1" x14ac:dyDescent="0.3">
      <c r="A412" s="20"/>
      <c r="B412" s="20"/>
      <c r="C412" s="22"/>
      <c r="D412" s="22"/>
      <c r="E412" s="22"/>
      <c r="F412" s="22"/>
      <c r="G412" s="22"/>
      <c r="H412" s="22"/>
      <c r="I412" s="22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6.5" customHeight="1" x14ac:dyDescent="0.3">
      <c r="A413" s="20"/>
      <c r="B413" s="20"/>
      <c r="C413" s="22"/>
      <c r="D413" s="22"/>
      <c r="E413" s="22"/>
      <c r="F413" s="22"/>
      <c r="G413" s="22"/>
      <c r="H413" s="22"/>
      <c r="I413" s="22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6.5" customHeight="1" x14ac:dyDescent="0.3">
      <c r="A414" s="20"/>
      <c r="B414" s="20"/>
      <c r="C414" s="22"/>
      <c r="D414" s="22"/>
      <c r="E414" s="22"/>
      <c r="F414" s="22"/>
      <c r="G414" s="22"/>
      <c r="H414" s="22"/>
      <c r="I414" s="22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6.5" customHeight="1" x14ac:dyDescent="0.3">
      <c r="A415" s="20"/>
      <c r="B415" s="20"/>
      <c r="C415" s="22"/>
      <c r="D415" s="22"/>
      <c r="E415" s="22"/>
      <c r="F415" s="22"/>
      <c r="G415" s="22"/>
      <c r="H415" s="22"/>
      <c r="I415" s="22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6.5" customHeight="1" x14ac:dyDescent="0.3">
      <c r="A416" s="20"/>
      <c r="B416" s="20"/>
      <c r="C416" s="22"/>
      <c r="D416" s="22"/>
      <c r="E416" s="22"/>
      <c r="F416" s="22"/>
      <c r="G416" s="22"/>
      <c r="H416" s="22"/>
      <c r="I416" s="22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6.5" customHeight="1" x14ac:dyDescent="0.3">
      <c r="A417" s="20"/>
      <c r="B417" s="20"/>
      <c r="C417" s="22"/>
      <c r="D417" s="22"/>
      <c r="E417" s="22"/>
      <c r="F417" s="22"/>
      <c r="G417" s="22"/>
      <c r="H417" s="22"/>
      <c r="I417" s="22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6.5" customHeight="1" x14ac:dyDescent="0.3">
      <c r="A418" s="20"/>
      <c r="B418" s="20"/>
      <c r="C418" s="22"/>
      <c r="D418" s="22"/>
      <c r="E418" s="22"/>
      <c r="F418" s="22"/>
      <c r="G418" s="22"/>
      <c r="H418" s="22"/>
      <c r="I418" s="22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6.5" customHeight="1" x14ac:dyDescent="0.3">
      <c r="A419" s="20"/>
      <c r="B419" s="20"/>
      <c r="C419" s="22"/>
      <c r="D419" s="22"/>
      <c r="E419" s="22"/>
      <c r="F419" s="22"/>
      <c r="G419" s="22"/>
      <c r="H419" s="22"/>
      <c r="I419" s="22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6.5" customHeight="1" x14ac:dyDescent="0.3">
      <c r="A420" s="20"/>
      <c r="B420" s="20"/>
      <c r="C420" s="22"/>
      <c r="D420" s="22"/>
      <c r="E420" s="22"/>
      <c r="F420" s="22"/>
      <c r="G420" s="22"/>
      <c r="H420" s="22"/>
      <c r="I420" s="22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6.5" customHeight="1" x14ac:dyDescent="0.3">
      <c r="A421" s="20"/>
      <c r="B421" s="20"/>
      <c r="C421" s="22"/>
      <c r="D421" s="22"/>
      <c r="E421" s="22"/>
      <c r="F421" s="22"/>
      <c r="G421" s="22"/>
      <c r="H421" s="22"/>
      <c r="I421" s="22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6.5" customHeight="1" x14ac:dyDescent="0.3">
      <c r="A422" s="20"/>
      <c r="B422" s="20"/>
      <c r="C422" s="22"/>
      <c r="D422" s="22"/>
      <c r="E422" s="22"/>
      <c r="F422" s="22"/>
      <c r="G422" s="22"/>
      <c r="H422" s="22"/>
      <c r="I422" s="22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6.5" customHeight="1" x14ac:dyDescent="0.3">
      <c r="A423" s="20"/>
      <c r="B423" s="20"/>
      <c r="C423" s="22"/>
      <c r="D423" s="22"/>
      <c r="E423" s="22"/>
      <c r="F423" s="22"/>
      <c r="G423" s="22"/>
      <c r="H423" s="22"/>
      <c r="I423" s="22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6.5" customHeight="1" x14ac:dyDescent="0.3">
      <c r="A424" s="20"/>
      <c r="B424" s="20"/>
      <c r="C424" s="22"/>
      <c r="D424" s="22"/>
      <c r="E424" s="22"/>
      <c r="F424" s="22"/>
      <c r="G424" s="22"/>
      <c r="H424" s="22"/>
      <c r="I424" s="22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6.5" customHeight="1" x14ac:dyDescent="0.3">
      <c r="A425" s="20"/>
      <c r="B425" s="20"/>
      <c r="C425" s="22"/>
      <c r="D425" s="22"/>
      <c r="E425" s="22"/>
      <c r="F425" s="22"/>
      <c r="G425" s="22"/>
      <c r="H425" s="22"/>
      <c r="I425" s="22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6.5" customHeight="1" x14ac:dyDescent="0.3">
      <c r="A426" s="20"/>
      <c r="B426" s="20"/>
      <c r="C426" s="22"/>
      <c r="D426" s="22"/>
      <c r="E426" s="22"/>
      <c r="F426" s="22"/>
      <c r="G426" s="22"/>
      <c r="H426" s="22"/>
      <c r="I426" s="22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6.5" customHeight="1" x14ac:dyDescent="0.3">
      <c r="A427" s="20"/>
      <c r="B427" s="20"/>
      <c r="C427" s="22"/>
      <c r="D427" s="22"/>
      <c r="E427" s="22"/>
      <c r="F427" s="22"/>
      <c r="G427" s="22"/>
      <c r="H427" s="22"/>
      <c r="I427" s="22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6.5" customHeight="1" x14ac:dyDescent="0.3">
      <c r="A428" s="20"/>
      <c r="B428" s="20"/>
      <c r="C428" s="22"/>
      <c r="D428" s="22"/>
      <c r="E428" s="22"/>
      <c r="F428" s="22"/>
      <c r="G428" s="22"/>
      <c r="H428" s="22"/>
      <c r="I428" s="22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6.5" customHeight="1" x14ac:dyDescent="0.3">
      <c r="A429" s="20"/>
      <c r="B429" s="20"/>
      <c r="C429" s="22"/>
      <c r="D429" s="22"/>
      <c r="E429" s="22"/>
      <c r="F429" s="22"/>
      <c r="G429" s="22"/>
      <c r="H429" s="22"/>
      <c r="I429" s="22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6.5" customHeight="1" x14ac:dyDescent="0.3">
      <c r="A430" s="20"/>
      <c r="B430" s="20"/>
      <c r="C430" s="22"/>
      <c r="D430" s="22"/>
      <c r="E430" s="22"/>
      <c r="F430" s="22"/>
      <c r="G430" s="22"/>
      <c r="H430" s="22"/>
      <c r="I430" s="22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6.5" customHeight="1" x14ac:dyDescent="0.3">
      <c r="A431" s="20"/>
      <c r="B431" s="20"/>
      <c r="C431" s="22"/>
      <c r="D431" s="22"/>
      <c r="E431" s="22"/>
      <c r="F431" s="22"/>
      <c r="G431" s="22"/>
      <c r="H431" s="22"/>
      <c r="I431" s="22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6.5" customHeight="1" x14ac:dyDescent="0.3">
      <c r="A432" s="20"/>
      <c r="B432" s="20"/>
      <c r="C432" s="22"/>
      <c r="D432" s="22"/>
      <c r="E432" s="22"/>
      <c r="F432" s="22"/>
      <c r="G432" s="22"/>
      <c r="H432" s="22"/>
      <c r="I432" s="22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6.5" customHeight="1" x14ac:dyDescent="0.3">
      <c r="A433" s="20"/>
      <c r="B433" s="20"/>
      <c r="C433" s="22"/>
      <c r="D433" s="22"/>
      <c r="E433" s="22"/>
      <c r="F433" s="22"/>
      <c r="G433" s="22"/>
      <c r="H433" s="22"/>
      <c r="I433" s="22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6.5" customHeight="1" x14ac:dyDescent="0.3">
      <c r="A434" s="20"/>
      <c r="B434" s="20"/>
      <c r="C434" s="22"/>
      <c r="D434" s="22"/>
      <c r="E434" s="22"/>
      <c r="F434" s="22"/>
      <c r="G434" s="22"/>
      <c r="H434" s="22"/>
      <c r="I434" s="22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6.5" customHeight="1" x14ac:dyDescent="0.3">
      <c r="A435" s="20"/>
      <c r="B435" s="20"/>
      <c r="C435" s="22"/>
      <c r="D435" s="22"/>
      <c r="E435" s="22"/>
      <c r="F435" s="22"/>
      <c r="G435" s="22"/>
      <c r="H435" s="22"/>
      <c r="I435" s="22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6.5" customHeight="1" x14ac:dyDescent="0.3">
      <c r="A436" s="20"/>
      <c r="B436" s="20"/>
      <c r="C436" s="22"/>
      <c r="D436" s="22"/>
      <c r="E436" s="22"/>
      <c r="F436" s="22"/>
      <c r="G436" s="22"/>
      <c r="H436" s="22"/>
      <c r="I436" s="22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6.5" customHeight="1" x14ac:dyDescent="0.3">
      <c r="A437" s="20"/>
      <c r="B437" s="20"/>
      <c r="C437" s="22"/>
      <c r="D437" s="22"/>
      <c r="E437" s="22"/>
      <c r="F437" s="22"/>
      <c r="G437" s="22"/>
      <c r="H437" s="22"/>
      <c r="I437" s="22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6.5" customHeight="1" x14ac:dyDescent="0.3">
      <c r="A438" s="20"/>
      <c r="B438" s="20"/>
      <c r="C438" s="22"/>
      <c r="D438" s="22"/>
      <c r="E438" s="22"/>
      <c r="F438" s="22"/>
      <c r="G438" s="22"/>
      <c r="H438" s="22"/>
      <c r="I438" s="22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6.5" customHeight="1" x14ac:dyDescent="0.3">
      <c r="A439" s="20"/>
      <c r="B439" s="20"/>
      <c r="C439" s="22"/>
      <c r="D439" s="22"/>
      <c r="E439" s="22"/>
      <c r="F439" s="22"/>
      <c r="G439" s="22"/>
      <c r="H439" s="22"/>
      <c r="I439" s="22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6.5" customHeight="1" x14ac:dyDescent="0.3">
      <c r="A440" s="20"/>
      <c r="B440" s="20"/>
      <c r="C440" s="22"/>
      <c r="D440" s="22"/>
      <c r="E440" s="22"/>
      <c r="F440" s="22"/>
      <c r="G440" s="22"/>
      <c r="H440" s="22"/>
      <c r="I440" s="22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6.5" customHeight="1" x14ac:dyDescent="0.3">
      <c r="A441" s="20"/>
      <c r="B441" s="20"/>
      <c r="C441" s="22"/>
      <c r="D441" s="22"/>
      <c r="E441" s="22"/>
      <c r="F441" s="22"/>
      <c r="G441" s="22"/>
      <c r="H441" s="22"/>
      <c r="I441" s="22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6.5" customHeight="1" x14ac:dyDescent="0.3">
      <c r="A442" s="20"/>
      <c r="B442" s="20"/>
      <c r="C442" s="22"/>
      <c r="D442" s="22"/>
      <c r="E442" s="22"/>
      <c r="F442" s="22"/>
      <c r="G442" s="22"/>
      <c r="H442" s="22"/>
      <c r="I442" s="22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6.5" customHeight="1" x14ac:dyDescent="0.3">
      <c r="A443" s="20"/>
      <c r="B443" s="20"/>
      <c r="C443" s="22"/>
      <c r="D443" s="22"/>
      <c r="E443" s="22"/>
      <c r="F443" s="22"/>
      <c r="G443" s="22"/>
      <c r="H443" s="22"/>
      <c r="I443" s="22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6.5" customHeight="1" x14ac:dyDescent="0.3">
      <c r="A444" s="20"/>
      <c r="B444" s="20"/>
      <c r="C444" s="22"/>
      <c r="D444" s="22"/>
      <c r="E444" s="22"/>
      <c r="F444" s="22"/>
      <c r="G444" s="22"/>
      <c r="H444" s="22"/>
      <c r="I444" s="22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6.5" customHeight="1" x14ac:dyDescent="0.3">
      <c r="A445" s="20"/>
      <c r="B445" s="20"/>
      <c r="C445" s="22"/>
      <c r="D445" s="22"/>
      <c r="E445" s="22"/>
      <c r="F445" s="22"/>
      <c r="G445" s="22"/>
      <c r="H445" s="22"/>
      <c r="I445" s="22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6.5" customHeight="1" x14ac:dyDescent="0.3">
      <c r="A446" s="20"/>
      <c r="B446" s="20"/>
      <c r="C446" s="22"/>
      <c r="D446" s="22"/>
      <c r="E446" s="22"/>
      <c r="F446" s="22"/>
      <c r="G446" s="22"/>
      <c r="H446" s="22"/>
      <c r="I446" s="22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6.5" customHeight="1" x14ac:dyDescent="0.3">
      <c r="A447" s="20"/>
      <c r="B447" s="20"/>
      <c r="C447" s="22"/>
      <c r="D447" s="22"/>
      <c r="E447" s="22"/>
      <c r="F447" s="22"/>
      <c r="G447" s="22"/>
      <c r="H447" s="22"/>
      <c r="I447" s="22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6.5" customHeight="1" x14ac:dyDescent="0.3">
      <c r="A448" s="20"/>
      <c r="B448" s="20"/>
      <c r="C448" s="22"/>
      <c r="D448" s="22"/>
      <c r="E448" s="22"/>
      <c r="F448" s="22"/>
      <c r="G448" s="22"/>
      <c r="H448" s="22"/>
      <c r="I448" s="22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6.5" customHeight="1" x14ac:dyDescent="0.3">
      <c r="A449" s="20"/>
      <c r="B449" s="20"/>
      <c r="C449" s="22"/>
      <c r="D449" s="22"/>
      <c r="E449" s="22"/>
      <c r="F449" s="22"/>
      <c r="G449" s="22"/>
      <c r="H449" s="22"/>
      <c r="I449" s="22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6.5" customHeight="1" x14ac:dyDescent="0.3">
      <c r="A450" s="20"/>
      <c r="B450" s="20"/>
      <c r="C450" s="22"/>
      <c r="D450" s="22"/>
      <c r="E450" s="22"/>
      <c r="F450" s="22"/>
      <c r="G450" s="22"/>
      <c r="H450" s="22"/>
      <c r="I450" s="22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6.5" customHeight="1" x14ac:dyDescent="0.3">
      <c r="A451" s="20"/>
      <c r="B451" s="20"/>
      <c r="C451" s="22"/>
      <c r="D451" s="22"/>
      <c r="E451" s="22"/>
      <c r="F451" s="22"/>
      <c r="G451" s="22"/>
      <c r="H451" s="22"/>
      <c r="I451" s="22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6.5" customHeight="1" x14ac:dyDescent="0.3">
      <c r="A452" s="20"/>
      <c r="B452" s="20"/>
      <c r="C452" s="22"/>
      <c r="D452" s="22"/>
      <c r="E452" s="22"/>
      <c r="F452" s="22"/>
      <c r="G452" s="22"/>
      <c r="H452" s="22"/>
      <c r="I452" s="22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6.5" customHeight="1" x14ac:dyDescent="0.3">
      <c r="A453" s="20"/>
      <c r="B453" s="20"/>
      <c r="C453" s="22"/>
      <c r="D453" s="22"/>
      <c r="E453" s="22"/>
      <c r="F453" s="22"/>
      <c r="G453" s="22"/>
      <c r="H453" s="22"/>
      <c r="I453" s="22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6.5" customHeight="1" x14ac:dyDescent="0.3">
      <c r="A454" s="20"/>
      <c r="B454" s="20"/>
      <c r="C454" s="22"/>
      <c r="D454" s="22"/>
      <c r="E454" s="22"/>
      <c r="F454" s="22"/>
      <c r="G454" s="22"/>
      <c r="H454" s="22"/>
      <c r="I454" s="22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6.5" customHeight="1" x14ac:dyDescent="0.3">
      <c r="A455" s="20"/>
      <c r="B455" s="20"/>
      <c r="C455" s="22"/>
      <c r="D455" s="22"/>
      <c r="E455" s="22"/>
      <c r="F455" s="22"/>
      <c r="G455" s="22"/>
      <c r="H455" s="22"/>
      <c r="I455" s="22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6.5" customHeight="1" x14ac:dyDescent="0.3">
      <c r="A456" s="20"/>
      <c r="B456" s="20"/>
      <c r="C456" s="22"/>
      <c r="D456" s="22"/>
      <c r="E456" s="22"/>
      <c r="F456" s="22"/>
      <c r="G456" s="22"/>
      <c r="H456" s="22"/>
      <c r="I456" s="22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6.5" customHeight="1" x14ac:dyDescent="0.3">
      <c r="A457" s="20"/>
      <c r="B457" s="20"/>
      <c r="C457" s="22"/>
      <c r="D457" s="22"/>
      <c r="E457" s="22"/>
      <c r="F457" s="22"/>
      <c r="G457" s="22"/>
      <c r="H457" s="22"/>
      <c r="I457" s="22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6.5" customHeight="1" x14ac:dyDescent="0.3">
      <c r="A458" s="20"/>
      <c r="B458" s="20"/>
      <c r="C458" s="22"/>
      <c r="D458" s="22"/>
      <c r="E458" s="22"/>
      <c r="F458" s="22"/>
      <c r="G458" s="22"/>
      <c r="H458" s="22"/>
      <c r="I458" s="22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6.5" customHeight="1" x14ac:dyDescent="0.3">
      <c r="A459" s="20"/>
      <c r="B459" s="20"/>
      <c r="C459" s="22"/>
      <c r="D459" s="22"/>
      <c r="E459" s="22"/>
      <c r="F459" s="22"/>
      <c r="G459" s="22"/>
      <c r="H459" s="22"/>
      <c r="I459" s="22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6.5" customHeight="1" x14ac:dyDescent="0.3">
      <c r="A460" s="20"/>
      <c r="B460" s="20"/>
      <c r="C460" s="22"/>
      <c r="D460" s="22"/>
      <c r="E460" s="22"/>
      <c r="F460" s="22"/>
      <c r="G460" s="22"/>
      <c r="H460" s="22"/>
      <c r="I460" s="22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6.5" customHeight="1" x14ac:dyDescent="0.3">
      <c r="A461" s="20"/>
      <c r="B461" s="20"/>
      <c r="C461" s="22"/>
      <c r="D461" s="22"/>
      <c r="E461" s="22"/>
      <c r="F461" s="22"/>
      <c r="G461" s="22"/>
      <c r="H461" s="22"/>
      <c r="I461" s="22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6.5" customHeight="1" x14ac:dyDescent="0.3">
      <c r="A462" s="20"/>
      <c r="B462" s="20"/>
      <c r="C462" s="22"/>
      <c r="D462" s="22"/>
      <c r="E462" s="22"/>
      <c r="F462" s="22"/>
      <c r="G462" s="22"/>
      <c r="H462" s="22"/>
      <c r="I462" s="22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6.5" customHeight="1" x14ac:dyDescent="0.3">
      <c r="A463" s="20"/>
      <c r="B463" s="20"/>
      <c r="C463" s="22"/>
      <c r="D463" s="22"/>
      <c r="E463" s="22"/>
      <c r="F463" s="22"/>
      <c r="G463" s="22"/>
      <c r="H463" s="22"/>
      <c r="I463" s="22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6.5" customHeight="1" x14ac:dyDescent="0.3">
      <c r="A464" s="20"/>
      <c r="B464" s="20"/>
      <c r="C464" s="22"/>
      <c r="D464" s="22"/>
      <c r="E464" s="22"/>
      <c r="F464" s="22"/>
      <c r="G464" s="22"/>
      <c r="H464" s="22"/>
      <c r="I464" s="22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6.5" customHeight="1" x14ac:dyDescent="0.3">
      <c r="A465" s="20"/>
      <c r="B465" s="20"/>
      <c r="C465" s="22"/>
      <c r="D465" s="22"/>
      <c r="E465" s="22"/>
      <c r="F465" s="22"/>
      <c r="G465" s="22"/>
      <c r="H465" s="22"/>
      <c r="I465" s="22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6.5" customHeight="1" x14ac:dyDescent="0.3">
      <c r="A466" s="20"/>
      <c r="B466" s="20"/>
      <c r="C466" s="22"/>
      <c r="D466" s="22"/>
      <c r="E466" s="22"/>
      <c r="F466" s="22"/>
      <c r="G466" s="22"/>
      <c r="H466" s="22"/>
      <c r="I466" s="22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6.5" customHeight="1" x14ac:dyDescent="0.3">
      <c r="A467" s="20"/>
      <c r="B467" s="20"/>
      <c r="C467" s="22"/>
      <c r="D467" s="22"/>
      <c r="E467" s="22"/>
      <c r="F467" s="22"/>
      <c r="G467" s="22"/>
      <c r="H467" s="22"/>
      <c r="I467" s="22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6.5" customHeight="1" x14ac:dyDescent="0.3">
      <c r="A468" s="20"/>
      <c r="B468" s="20"/>
      <c r="C468" s="22"/>
      <c r="D468" s="22"/>
      <c r="E468" s="22"/>
      <c r="F468" s="22"/>
      <c r="G468" s="22"/>
      <c r="H468" s="22"/>
      <c r="I468" s="22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6.5" customHeight="1" x14ac:dyDescent="0.3">
      <c r="A469" s="20"/>
      <c r="B469" s="20"/>
      <c r="C469" s="22"/>
      <c r="D469" s="22"/>
      <c r="E469" s="22"/>
      <c r="F469" s="22"/>
      <c r="G469" s="22"/>
      <c r="H469" s="22"/>
      <c r="I469" s="22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6.5" customHeight="1" x14ac:dyDescent="0.3">
      <c r="A470" s="20"/>
      <c r="B470" s="20"/>
      <c r="C470" s="22"/>
      <c r="D470" s="22"/>
      <c r="E470" s="22"/>
      <c r="F470" s="22"/>
      <c r="G470" s="22"/>
      <c r="H470" s="22"/>
      <c r="I470" s="22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6.5" customHeight="1" x14ac:dyDescent="0.3">
      <c r="A471" s="20"/>
      <c r="B471" s="20"/>
      <c r="C471" s="22"/>
      <c r="D471" s="22"/>
      <c r="E471" s="22"/>
      <c r="F471" s="22"/>
      <c r="G471" s="22"/>
      <c r="H471" s="22"/>
      <c r="I471" s="22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6.5" customHeight="1" x14ac:dyDescent="0.3">
      <c r="A472" s="20"/>
      <c r="B472" s="20"/>
      <c r="C472" s="22"/>
      <c r="D472" s="22"/>
      <c r="E472" s="22"/>
      <c r="F472" s="22"/>
      <c r="G472" s="22"/>
      <c r="H472" s="22"/>
      <c r="I472" s="22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6.5" customHeight="1" x14ac:dyDescent="0.3">
      <c r="A473" s="20"/>
      <c r="B473" s="20"/>
      <c r="C473" s="22"/>
      <c r="D473" s="22"/>
      <c r="E473" s="22"/>
      <c r="F473" s="22"/>
      <c r="G473" s="22"/>
      <c r="H473" s="22"/>
      <c r="I473" s="22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6.5" customHeight="1" x14ac:dyDescent="0.3">
      <c r="A474" s="20"/>
      <c r="B474" s="20"/>
      <c r="C474" s="22"/>
      <c r="D474" s="22"/>
      <c r="E474" s="22"/>
      <c r="F474" s="22"/>
      <c r="G474" s="22"/>
      <c r="H474" s="22"/>
      <c r="I474" s="22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6.5" customHeight="1" x14ac:dyDescent="0.3">
      <c r="A475" s="20"/>
      <c r="B475" s="20"/>
      <c r="C475" s="22"/>
      <c r="D475" s="22"/>
      <c r="E475" s="22"/>
      <c r="F475" s="22"/>
      <c r="G475" s="22"/>
      <c r="H475" s="22"/>
      <c r="I475" s="22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6.5" customHeight="1" x14ac:dyDescent="0.3">
      <c r="A476" s="20"/>
      <c r="B476" s="20"/>
      <c r="C476" s="22"/>
      <c r="D476" s="22"/>
      <c r="E476" s="22"/>
      <c r="F476" s="22"/>
      <c r="G476" s="22"/>
      <c r="H476" s="22"/>
      <c r="I476" s="22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6.5" customHeight="1" x14ac:dyDescent="0.3">
      <c r="A477" s="20"/>
      <c r="B477" s="20"/>
      <c r="C477" s="22"/>
      <c r="D477" s="22"/>
      <c r="E477" s="22"/>
      <c r="F477" s="22"/>
      <c r="G477" s="22"/>
      <c r="H477" s="22"/>
      <c r="I477" s="22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6.5" customHeight="1" x14ac:dyDescent="0.3">
      <c r="A478" s="20"/>
      <c r="B478" s="20"/>
      <c r="C478" s="22"/>
      <c r="D478" s="22"/>
      <c r="E478" s="22"/>
      <c r="F478" s="22"/>
      <c r="G478" s="22"/>
      <c r="H478" s="22"/>
      <c r="I478" s="22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6.5" customHeight="1" x14ac:dyDescent="0.3">
      <c r="A479" s="20"/>
      <c r="B479" s="20"/>
      <c r="C479" s="22"/>
      <c r="D479" s="22"/>
      <c r="E479" s="22"/>
      <c r="F479" s="22"/>
      <c r="G479" s="22"/>
      <c r="H479" s="22"/>
      <c r="I479" s="22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6.5" customHeight="1" x14ac:dyDescent="0.3">
      <c r="A480" s="20"/>
      <c r="B480" s="20"/>
      <c r="C480" s="22"/>
      <c r="D480" s="22"/>
      <c r="E480" s="22"/>
      <c r="F480" s="22"/>
      <c r="G480" s="22"/>
      <c r="H480" s="22"/>
      <c r="I480" s="22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6.5" customHeight="1" x14ac:dyDescent="0.3">
      <c r="A481" s="20"/>
      <c r="B481" s="20"/>
      <c r="C481" s="22"/>
      <c r="D481" s="22"/>
      <c r="E481" s="22"/>
      <c r="F481" s="22"/>
      <c r="G481" s="22"/>
      <c r="H481" s="22"/>
      <c r="I481" s="22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6.5" customHeight="1" x14ac:dyDescent="0.3">
      <c r="A482" s="20"/>
      <c r="B482" s="20"/>
      <c r="C482" s="22"/>
      <c r="D482" s="22"/>
      <c r="E482" s="22"/>
      <c r="F482" s="22"/>
      <c r="G482" s="22"/>
      <c r="H482" s="22"/>
      <c r="I482" s="22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6.5" customHeight="1" x14ac:dyDescent="0.3">
      <c r="A483" s="20"/>
      <c r="B483" s="20"/>
      <c r="C483" s="22"/>
      <c r="D483" s="22"/>
      <c r="E483" s="22"/>
      <c r="F483" s="22"/>
      <c r="G483" s="22"/>
      <c r="H483" s="22"/>
      <c r="I483" s="22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6.5" customHeight="1" x14ac:dyDescent="0.3">
      <c r="A484" s="20"/>
      <c r="B484" s="20"/>
      <c r="C484" s="22"/>
      <c r="D484" s="22"/>
      <c r="E484" s="22"/>
      <c r="F484" s="22"/>
      <c r="G484" s="22"/>
      <c r="H484" s="22"/>
      <c r="I484" s="22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6.5" customHeight="1" x14ac:dyDescent="0.3">
      <c r="A485" s="20"/>
      <c r="B485" s="20"/>
      <c r="C485" s="22"/>
      <c r="D485" s="22"/>
      <c r="E485" s="22"/>
      <c r="F485" s="22"/>
      <c r="G485" s="22"/>
      <c r="H485" s="22"/>
      <c r="I485" s="22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6.5" customHeight="1" x14ac:dyDescent="0.3">
      <c r="A486" s="20"/>
      <c r="B486" s="20"/>
      <c r="C486" s="22"/>
      <c r="D486" s="22"/>
      <c r="E486" s="22"/>
      <c r="F486" s="22"/>
      <c r="G486" s="22"/>
      <c r="H486" s="22"/>
      <c r="I486" s="22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6.5" customHeight="1" x14ac:dyDescent="0.3">
      <c r="A487" s="20"/>
      <c r="B487" s="20"/>
      <c r="C487" s="22"/>
      <c r="D487" s="22"/>
      <c r="E487" s="22"/>
      <c r="F487" s="22"/>
      <c r="G487" s="22"/>
      <c r="H487" s="22"/>
      <c r="I487" s="22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6.5" customHeight="1" x14ac:dyDescent="0.3">
      <c r="A488" s="20"/>
      <c r="B488" s="20"/>
      <c r="C488" s="22"/>
      <c r="D488" s="22"/>
      <c r="E488" s="22"/>
      <c r="F488" s="22"/>
      <c r="G488" s="22"/>
      <c r="H488" s="22"/>
      <c r="I488" s="22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6.5" customHeight="1" x14ac:dyDescent="0.3">
      <c r="A489" s="20"/>
      <c r="B489" s="20"/>
      <c r="C489" s="22"/>
      <c r="D489" s="22"/>
      <c r="E489" s="22"/>
      <c r="F489" s="22"/>
      <c r="G489" s="22"/>
      <c r="H489" s="22"/>
      <c r="I489" s="22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6.5" customHeight="1" x14ac:dyDescent="0.3">
      <c r="A490" s="20"/>
      <c r="B490" s="20"/>
      <c r="C490" s="22"/>
      <c r="D490" s="22"/>
      <c r="E490" s="22"/>
      <c r="F490" s="22"/>
      <c r="G490" s="22"/>
      <c r="H490" s="22"/>
      <c r="I490" s="22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6.5" customHeight="1" x14ac:dyDescent="0.3">
      <c r="A491" s="20"/>
      <c r="B491" s="20"/>
      <c r="C491" s="22"/>
      <c r="D491" s="22"/>
      <c r="E491" s="22"/>
      <c r="F491" s="22"/>
      <c r="G491" s="22"/>
      <c r="H491" s="22"/>
      <c r="I491" s="22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6.5" customHeight="1" x14ac:dyDescent="0.3">
      <c r="A492" s="20"/>
      <c r="B492" s="20"/>
      <c r="C492" s="22"/>
      <c r="D492" s="22"/>
      <c r="E492" s="22"/>
      <c r="F492" s="22"/>
      <c r="G492" s="22"/>
      <c r="H492" s="22"/>
      <c r="I492" s="22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6.5" customHeight="1" x14ac:dyDescent="0.3">
      <c r="A493" s="20"/>
      <c r="B493" s="20"/>
      <c r="C493" s="22"/>
      <c r="D493" s="22"/>
      <c r="E493" s="22"/>
      <c r="F493" s="22"/>
      <c r="G493" s="22"/>
      <c r="H493" s="22"/>
      <c r="I493" s="22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6.5" customHeight="1" x14ac:dyDescent="0.3">
      <c r="A494" s="20"/>
      <c r="B494" s="20"/>
      <c r="C494" s="22"/>
      <c r="D494" s="22"/>
      <c r="E494" s="22"/>
      <c r="F494" s="22"/>
      <c r="G494" s="22"/>
      <c r="H494" s="22"/>
      <c r="I494" s="22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6.5" customHeight="1" x14ac:dyDescent="0.3">
      <c r="A495" s="20"/>
      <c r="B495" s="20"/>
      <c r="C495" s="22"/>
      <c r="D495" s="22"/>
      <c r="E495" s="22"/>
      <c r="F495" s="22"/>
      <c r="G495" s="22"/>
      <c r="H495" s="22"/>
      <c r="I495" s="22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6.5" customHeight="1" x14ac:dyDescent="0.3">
      <c r="A496" s="20"/>
      <c r="B496" s="20"/>
      <c r="C496" s="22"/>
      <c r="D496" s="22"/>
      <c r="E496" s="22"/>
      <c r="F496" s="22"/>
      <c r="G496" s="22"/>
      <c r="H496" s="22"/>
      <c r="I496" s="22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6.5" customHeight="1" x14ac:dyDescent="0.3">
      <c r="A497" s="20"/>
      <c r="B497" s="20"/>
      <c r="C497" s="22"/>
      <c r="D497" s="22"/>
      <c r="E497" s="22"/>
      <c r="F497" s="22"/>
      <c r="G497" s="22"/>
      <c r="H497" s="22"/>
      <c r="I497" s="22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6.5" customHeight="1" x14ac:dyDescent="0.3">
      <c r="A498" s="20"/>
      <c r="B498" s="20"/>
      <c r="C498" s="22"/>
      <c r="D498" s="22"/>
      <c r="E498" s="22"/>
      <c r="F498" s="22"/>
      <c r="G498" s="22"/>
      <c r="H498" s="22"/>
      <c r="I498" s="22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6.5" customHeight="1" x14ac:dyDescent="0.3">
      <c r="A499" s="20"/>
      <c r="B499" s="20"/>
      <c r="C499" s="22"/>
      <c r="D499" s="22"/>
      <c r="E499" s="22"/>
      <c r="F499" s="22"/>
      <c r="G499" s="22"/>
      <c r="H499" s="22"/>
      <c r="I499" s="22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6.5" customHeight="1" x14ac:dyDescent="0.3">
      <c r="A500" s="20"/>
      <c r="B500" s="20"/>
      <c r="C500" s="22"/>
      <c r="D500" s="22"/>
      <c r="E500" s="22"/>
      <c r="F500" s="22"/>
      <c r="G500" s="22"/>
      <c r="H500" s="22"/>
      <c r="I500" s="22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6.5" customHeight="1" x14ac:dyDescent="0.3">
      <c r="A501" s="20"/>
      <c r="B501" s="20"/>
      <c r="C501" s="22"/>
      <c r="D501" s="22"/>
      <c r="E501" s="22"/>
      <c r="F501" s="22"/>
      <c r="G501" s="22"/>
      <c r="H501" s="22"/>
      <c r="I501" s="22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6.5" customHeight="1" x14ac:dyDescent="0.3">
      <c r="A502" s="20"/>
      <c r="B502" s="20"/>
      <c r="C502" s="22"/>
      <c r="D502" s="22"/>
      <c r="E502" s="22"/>
      <c r="F502" s="22"/>
      <c r="G502" s="22"/>
      <c r="H502" s="22"/>
      <c r="I502" s="22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6.5" customHeight="1" x14ac:dyDescent="0.3">
      <c r="A503" s="20"/>
      <c r="B503" s="20"/>
      <c r="C503" s="22"/>
      <c r="D503" s="22"/>
      <c r="E503" s="22"/>
      <c r="F503" s="22"/>
      <c r="G503" s="22"/>
      <c r="H503" s="22"/>
      <c r="I503" s="22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6.5" customHeight="1" x14ac:dyDescent="0.3">
      <c r="A504" s="20"/>
      <c r="B504" s="20"/>
      <c r="C504" s="22"/>
      <c r="D504" s="22"/>
      <c r="E504" s="22"/>
      <c r="F504" s="22"/>
      <c r="G504" s="22"/>
      <c r="H504" s="22"/>
      <c r="I504" s="22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6.5" customHeight="1" x14ac:dyDescent="0.3">
      <c r="A505" s="20"/>
      <c r="B505" s="20"/>
      <c r="C505" s="22"/>
      <c r="D505" s="22"/>
      <c r="E505" s="22"/>
      <c r="F505" s="22"/>
      <c r="G505" s="22"/>
      <c r="H505" s="22"/>
      <c r="I505" s="22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6.5" customHeight="1" x14ac:dyDescent="0.3">
      <c r="A506" s="20"/>
      <c r="B506" s="20"/>
      <c r="C506" s="22"/>
      <c r="D506" s="22"/>
      <c r="E506" s="22"/>
      <c r="F506" s="22"/>
      <c r="G506" s="22"/>
      <c r="H506" s="22"/>
      <c r="I506" s="22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6.5" customHeight="1" x14ac:dyDescent="0.3">
      <c r="A507" s="20"/>
      <c r="B507" s="20"/>
      <c r="C507" s="22"/>
      <c r="D507" s="22"/>
      <c r="E507" s="22"/>
      <c r="F507" s="22"/>
      <c r="G507" s="22"/>
      <c r="H507" s="22"/>
      <c r="I507" s="22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6.5" customHeight="1" x14ac:dyDescent="0.3">
      <c r="A508" s="20"/>
      <c r="B508" s="20"/>
      <c r="C508" s="22"/>
      <c r="D508" s="22"/>
      <c r="E508" s="22"/>
      <c r="F508" s="22"/>
      <c r="G508" s="22"/>
      <c r="H508" s="22"/>
      <c r="I508" s="22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6.5" customHeight="1" x14ac:dyDescent="0.3">
      <c r="A509" s="20"/>
      <c r="B509" s="20"/>
      <c r="C509" s="22"/>
      <c r="D509" s="22"/>
      <c r="E509" s="22"/>
      <c r="F509" s="22"/>
      <c r="G509" s="22"/>
      <c r="H509" s="22"/>
      <c r="I509" s="22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6.5" customHeight="1" x14ac:dyDescent="0.3">
      <c r="A510" s="20"/>
      <c r="B510" s="20"/>
      <c r="C510" s="22"/>
      <c r="D510" s="22"/>
      <c r="E510" s="22"/>
      <c r="F510" s="22"/>
      <c r="G510" s="22"/>
      <c r="H510" s="22"/>
      <c r="I510" s="22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6.5" customHeight="1" x14ac:dyDescent="0.3">
      <c r="A511" s="20"/>
      <c r="B511" s="20"/>
      <c r="C511" s="22"/>
      <c r="D511" s="22"/>
      <c r="E511" s="22"/>
      <c r="F511" s="22"/>
      <c r="G511" s="22"/>
      <c r="H511" s="22"/>
      <c r="I511" s="22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6.5" customHeight="1" x14ac:dyDescent="0.3">
      <c r="A512" s="20"/>
      <c r="B512" s="20"/>
      <c r="C512" s="22"/>
      <c r="D512" s="22"/>
      <c r="E512" s="22"/>
      <c r="F512" s="22"/>
      <c r="G512" s="22"/>
      <c r="H512" s="22"/>
      <c r="I512" s="22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6.5" customHeight="1" x14ac:dyDescent="0.3">
      <c r="A513" s="20"/>
      <c r="B513" s="20"/>
      <c r="C513" s="22"/>
      <c r="D513" s="22"/>
      <c r="E513" s="22"/>
      <c r="F513" s="22"/>
      <c r="G513" s="22"/>
      <c r="H513" s="22"/>
      <c r="I513" s="22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6.5" customHeight="1" x14ac:dyDescent="0.3">
      <c r="A514" s="20"/>
      <c r="B514" s="20"/>
      <c r="C514" s="22"/>
      <c r="D514" s="22"/>
      <c r="E514" s="22"/>
      <c r="F514" s="22"/>
      <c r="G514" s="22"/>
      <c r="H514" s="22"/>
      <c r="I514" s="22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6.5" customHeight="1" x14ac:dyDescent="0.3">
      <c r="A515" s="20"/>
      <c r="B515" s="20"/>
      <c r="C515" s="22"/>
      <c r="D515" s="22"/>
      <c r="E515" s="22"/>
      <c r="F515" s="22"/>
      <c r="G515" s="22"/>
      <c r="H515" s="22"/>
      <c r="I515" s="22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6.5" customHeight="1" x14ac:dyDescent="0.3">
      <c r="A516" s="20"/>
      <c r="B516" s="20"/>
      <c r="C516" s="22"/>
      <c r="D516" s="22"/>
      <c r="E516" s="22"/>
      <c r="F516" s="22"/>
      <c r="G516" s="22"/>
      <c r="H516" s="22"/>
      <c r="I516" s="22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6.5" customHeight="1" x14ac:dyDescent="0.3">
      <c r="A517" s="20"/>
      <c r="B517" s="20"/>
      <c r="C517" s="22"/>
      <c r="D517" s="22"/>
      <c r="E517" s="22"/>
      <c r="F517" s="22"/>
      <c r="G517" s="22"/>
      <c r="H517" s="22"/>
      <c r="I517" s="22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6.5" customHeight="1" x14ac:dyDescent="0.3">
      <c r="A518" s="20"/>
      <c r="B518" s="20"/>
      <c r="C518" s="22"/>
      <c r="D518" s="22"/>
      <c r="E518" s="22"/>
      <c r="F518" s="22"/>
      <c r="G518" s="22"/>
      <c r="H518" s="22"/>
      <c r="I518" s="22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6.5" customHeight="1" x14ac:dyDescent="0.3">
      <c r="A519" s="20"/>
      <c r="B519" s="20"/>
      <c r="C519" s="22"/>
      <c r="D519" s="22"/>
      <c r="E519" s="22"/>
      <c r="F519" s="22"/>
      <c r="G519" s="22"/>
      <c r="H519" s="22"/>
      <c r="I519" s="22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6.5" customHeight="1" x14ac:dyDescent="0.3">
      <c r="A520" s="20"/>
      <c r="B520" s="20"/>
      <c r="C520" s="22"/>
      <c r="D520" s="22"/>
      <c r="E520" s="22"/>
      <c r="F520" s="22"/>
      <c r="G520" s="22"/>
      <c r="H520" s="22"/>
      <c r="I520" s="22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6.5" customHeight="1" x14ac:dyDescent="0.3">
      <c r="A521" s="20"/>
      <c r="B521" s="20"/>
      <c r="C521" s="22"/>
      <c r="D521" s="22"/>
      <c r="E521" s="22"/>
      <c r="F521" s="22"/>
      <c r="G521" s="22"/>
      <c r="H521" s="22"/>
      <c r="I521" s="22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6.5" customHeight="1" x14ac:dyDescent="0.3">
      <c r="A522" s="20"/>
      <c r="B522" s="20"/>
      <c r="C522" s="22"/>
      <c r="D522" s="22"/>
      <c r="E522" s="22"/>
      <c r="F522" s="22"/>
      <c r="G522" s="22"/>
      <c r="H522" s="22"/>
      <c r="I522" s="22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6.5" customHeight="1" x14ac:dyDescent="0.3">
      <c r="A523" s="20"/>
      <c r="B523" s="20"/>
      <c r="C523" s="22"/>
      <c r="D523" s="22"/>
      <c r="E523" s="22"/>
      <c r="F523" s="22"/>
      <c r="G523" s="22"/>
      <c r="H523" s="22"/>
      <c r="I523" s="22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6.5" customHeight="1" x14ac:dyDescent="0.3">
      <c r="A524" s="20"/>
      <c r="B524" s="20"/>
      <c r="C524" s="22"/>
      <c r="D524" s="22"/>
      <c r="E524" s="22"/>
      <c r="F524" s="22"/>
      <c r="G524" s="22"/>
      <c r="H524" s="22"/>
      <c r="I524" s="22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6.5" customHeight="1" x14ac:dyDescent="0.3">
      <c r="A525" s="20"/>
      <c r="B525" s="20"/>
      <c r="C525" s="22"/>
      <c r="D525" s="22"/>
      <c r="E525" s="22"/>
      <c r="F525" s="22"/>
      <c r="G525" s="22"/>
      <c r="H525" s="22"/>
      <c r="I525" s="22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6.5" customHeight="1" x14ac:dyDescent="0.3">
      <c r="A526" s="20"/>
      <c r="B526" s="20"/>
      <c r="C526" s="22"/>
      <c r="D526" s="22"/>
      <c r="E526" s="22"/>
      <c r="F526" s="22"/>
      <c r="G526" s="22"/>
      <c r="H526" s="22"/>
      <c r="I526" s="22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6.5" customHeight="1" x14ac:dyDescent="0.3">
      <c r="A527" s="20"/>
      <c r="B527" s="20"/>
      <c r="C527" s="22"/>
      <c r="D527" s="22"/>
      <c r="E527" s="22"/>
      <c r="F527" s="22"/>
      <c r="G527" s="22"/>
      <c r="H527" s="22"/>
      <c r="I527" s="22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6.5" customHeight="1" x14ac:dyDescent="0.3">
      <c r="A528" s="20"/>
      <c r="B528" s="20"/>
      <c r="C528" s="22"/>
      <c r="D528" s="22"/>
      <c r="E528" s="22"/>
      <c r="F528" s="22"/>
      <c r="G528" s="22"/>
      <c r="H528" s="22"/>
      <c r="I528" s="22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6.5" customHeight="1" x14ac:dyDescent="0.3">
      <c r="A529" s="20"/>
      <c r="B529" s="20"/>
      <c r="C529" s="22"/>
      <c r="D529" s="22"/>
      <c r="E529" s="22"/>
      <c r="F529" s="22"/>
      <c r="G529" s="22"/>
      <c r="H529" s="22"/>
      <c r="I529" s="22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6.5" customHeight="1" x14ac:dyDescent="0.3">
      <c r="A530" s="20"/>
      <c r="B530" s="20"/>
      <c r="C530" s="22"/>
      <c r="D530" s="22"/>
      <c r="E530" s="22"/>
      <c r="F530" s="22"/>
      <c r="G530" s="22"/>
      <c r="H530" s="22"/>
      <c r="I530" s="22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6.5" customHeight="1" x14ac:dyDescent="0.3">
      <c r="A531" s="20"/>
      <c r="B531" s="20"/>
      <c r="C531" s="22"/>
      <c r="D531" s="22"/>
      <c r="E531" s="22"/>
      <c r="F531" s="22"/>
      <c r="G531" s="22"/>
      <c r="H531" s="22"/>
      <c r="I531" s="22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6.5" customHeight="1" x14ac:dyDescent="0.3">
      <c r="A532" s="20"/>
      <c r="B532" s="20"/>
      <c r="C532" s="22"/>
      <c r="D532" s="22"/>
      <c r="E532" s="22"/>
      <c r="F532" s="22"/>
      <c r="G532" s="22"/>
      <c r="H532" s="22"/>
      <c r="I532" s="22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6.5" customHeight="1" x14ac:dyDescent="0.3">
      <c r="A533" s="20"/>
      <c r="B533" s="20"/>
      <c r="C533" s="22"/>
      <c r="D533" s="22"/>
      <c r="E533" s="22"/>
      <c r="F533" s="22"/>
      <c r="G533" s="22"/>
      <c r="H533" s="22"/>
      <c r="I533" s="22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6.5" customHeight="1" x14ac:dyDescent="0.3">
      <c r="A534" s="20"/>
      <c r="B534" s="20"/>
      <c r="C534" s="22"/>
      <c r="D534" s="22"/>
      <c r="E534" s="22"/>
      <c r="F534" s="22"/>
      <c r="G534" s="22"/>
      <c r="H534" s="22"/>
      <c r="I534" s="22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6.5" customHeight="1" x14ac:dyDescent="0.3">
      <c r="A535" s="20"/>
      <c r="B535" s="20"/>
      <c r="C535" s="22"/>
      <c r="D535" s="22"/>
      <c r="E535" s="22"/>
      <c r="F535" s="22"/>
      <c r="G535" s="22"/>
      <c r="H535" s="22"/>
      <c r="I535" s="22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6.5" customHeight="1" x14ac:dyDescent="0.3">
      <c r="A536" s="20"/>
      <c r="B536" s="20"/>
      <c r="C536" s="22"/>
      <c r="D536" s="22"/>
      <c r="E536" s="22"/>
      <c r="F536" s="22"/>
      <c r="G536" s="22"/>
      <c r="H536" s="22"/>
      <c r="I536" s="22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6.5" customHeight="1" x14ac:dyDescent="0.3">
      <c r="A537" s="20"/>
      <c r="B537" s="20"/>
      <c r="C537" s="22"/>
      <c r="D537" s="22"/>
      <c r="E537" s="22"/>
      <c r="F537" s="22"/>
      <c r="G537" s="22"/>
      <c r="H537" s="22"/>
      <c r="I537" s="22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6.5" customHeight="1" x14ac:dyDescent="0.3">
      <c r="A538" s="20"/>
      <c r="B538" s="20"/>
      <c r="C538" s="22"/>
      <c r="D538" s="22"/>
      <c r="E538" s="22"/>
      <c r="F538" s="22"/>
      <c r="G538" s="22"/>
      <c r="H538" s="22"/>
      <c r="I538" s="22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6.5" customHeight="1" x14ac:dyDescent="0.3">
      <c r="A539" s="20"/>
      <c r="B539" s="20"/>
      <c r="C539" s="22"/>
      <c r="D539" s="22"/>
      <c r="E539" s="22"/>
      <c r="F539" s="22"/>
      <c r="G539" s="22"/>
      <c r="H539" s="22"/>
      <c r="I539" s="22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6.5" customHeight="1" x14ac:dyDescent="0.3">
      <c r="A540" s="20"/>
      <c r="B540" s="20"/>
      <c r="C540" s="22"/>
      <c r="D540" s="22"/>
      <c r="E540" s="22"/>
      <c r="F540" s="22"/>
      <c r="G540" s="22"/>
      <c r="H540" s="22"/>
      <c r="I540" s="22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6.5" customHeight="1" x14ac:dyDescent="0.3">
      <c r="A541" s="20"/>
      <c r="B541" s="20"/>
      <c r="C541" s="22"/>
      <c r="D541" s="22"/>
      <c r="E541" s="22"/>
      <c r="F541" s="22"/>
      <c r="G541" s="22"/>
      <c r="H541" s="22"/>
      <c r="I541" s="22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6.5" customHeight="1" x14ac:dyDescent="0.3">
      <c r="A542" s="20"/>
      <c r="B542" s="20"/>
      <c r="C542" s="22"/>
      <c r="D542" s="22"/>
      <c r="E542" s="22"/>
      <c r="F542" s="22"/>
      <c r="G542" s="22"/>
      <c r="H542" s="22"/>
      <c r="I542" s="22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6.5" customHeight="1" x14ac:dyDescent="0.3">
      <c r="A543" s="20"/>
      <c r="B543" s="20"/>
      <c r="C543" s="22"/>
      <c r="D543" s="22"/>
      <c r="E543" s="22"/>
      <c r="F543" s="22"/>
      <c r="G543" s="22"/>
      <c r="H543" s="22"/>
      <c r="I543" s="22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6.5" customHeight="1" x14ac:dyDescent="0.3">
      <c r="A544" s="20"/>
      <c r="B544" s="20"/>
      <c r="C544" s="22"/>
      <c r="D544" s="22"/>
      <c r="E544" s="22"/>
      <c r="F544" s="22"/>
      <c r="G544" s="22"/>
      <c r="H544" s="22"/>
      <c r="I544" s="22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6.5" customHeight="1" x14ac:dyDescent="0.3">
      <c r="A545" s="20"/>
      <c r="B545" s="20"/>
      <c r="C545" s="22"/>
      <c r="D545" s="22"/>
      <c r="E545" s="22"/>
      <c r="F545" s="22"/>
      <c r="G545" s="22"/>
      <c r="H545" s="22"/>
      <c r="I545" s="22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6.5" customHeight="1" x14ac:dyDescent="0.3">
      <c r="A546" s="20"/>
      <c r="B546" s="20"/>
      <c r="C546" s="22"/>
      <c r="D546" s="22"/>
      <c r="E546" s="22"/>
      <c r="F546" s="22"/>
      <c r="G546" s="22"/>
      <c r="H546" s="22"/>
      <c r="I546" s="22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6.5" customHeight="1" x14ac:dyDescent="0.3">
      <c r="A547" s="20"/>
      <c r="B547" s="20"/>
      <c r="C547" s="22"/>
      <c r="D547" s="22"/>
      <c r="E547" s="22"/>
      <c r="F547" s="22"/>
      <c r="G547" s="22"/>
      <c r="H547" s="22"/>
      <c r="I547" s="22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6.5" customHeight="1" x14ac:dyDescent="0.3">
      <c r="A548" s="20"/>
      <c r="B548" s="20"/>
      <c r="C548" s="22"/>
      <c r="D548" s="22"/>
      <c r="E548" s="22"/>
      <c r="F548" s="22"/>
      <c r="G548" s="22"/>
      <c r="H548" s="22"/>
      <c r="I548" s="22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6.5" customHeight="1" x14ac:dyDescent="0.3">
      <c r="A549" s="20"/>
      <c r="B549" s="20"/>
      <c r="C549" s="22"/>
      <c r="D549" s="22"/>
      <c r="E549" s="22"/>
      <c r="F549" s="22"/>
      <c r="G549" s="22"/>
      <c r="H549" s="22"/>
      <c r="I549" s="22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6.5" customHeight="1" x14ac:dyDescent="0.3">
      <c r="A550" s="20"/>
      <c r="B550" s="20"/>
      <c r="C550" s="22"/>
      <c r="D550" s="22"/>
      <c r="E550" s="22"/>
      <c r="F550" s="22"/>
      <c r="G550" s="22"/>
      <c r="H550" s="22"/>
      <c r="I550" s="22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6.5" customHeight="1" x14ac:dyDescent="0.3">
      <c r="A551" s="20"/>
      <c r="B551" s="20"/>
      <c r="C551" s="22"/>
      <c r="D551" s="22"/>
      <c r="E551" s="22"/>
      <c r="F551" s="22"/>
      <c r="G551" s="22"/>
      <c r="H551" s="22"/>
      <c r="I551" s="22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6.5" customHeight="1" x14ac:dyDescent="0.3">
      <c r="A552" s="20"/>
      <c r="B552" s="20"/>
      <c r="C552" s="22"/>
      <c r="D552" s="22"/>
      <c r="E552" s="22"/>
      <c r="F552" s="22"/>
      <c r="G552" s="22"/>
      <c r="H552" s="22"/>
      <c r="I552" s="22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6.5" customHeight="1" x14ac:dyDescent="0.3">
      <c r="A553" s="20"/>
      <c r="B553" s="20"/>
      <c r="C553" s="22"/>
      <c r="D553" s="22"/>
      <c r="E553" s="22"/>
      <c r="F553" s="22"/>
      <c r="G553" s="22"/>
      <c r="H553" s="22"/>
      <c r="I553" s="22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6.5" customHeight="1" x14ac:dyDescent="0.3">
      <c r="A554" s="20"/>
      <c r="B554" s="20"/>
      <c r="C554" s="22"/>
      <c r="D554" s="22"/>
      <c r="E554" s="22"/>
      <c r="F554" s="22"/>
      <c r="G554" s="22"/>
      <c r="H554" s="22"/>
      <c r="I554" s="22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6.5" customHeight="1" x14ac:dyDescent="0.3">
      <c r="A555" s="20"/>
      <c r="B555" s="20"/>
      <c r="C555" s="22"/>
      <c r="D555" s="22"/>
      <c r="E555" s="22"/>
      <c r="F555" s="22"/>
      <c r="G555" s="22"/>
      <c r="H555" s="22"/>
      <c r="I555" s="22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6.5" customHeight="1" x14ac:dyDescent="0.3">
      <c r="A556" s="20"/>
      <c r="B556" s="20"/>
      <c r="C556" s="22"/>
      <c r="D556" s="22"/>
      <c r="E556" s="22"/>
      <c r="F556" s="22"/>
      <c r="G556" s="22"/>
      <c r="H556" s="22"/>
      <c r="I556" s="22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6.5" customHeight="1" x14ac:dyDescent="0.3">
      <c r="A557" s="20"/>
      <c r="B557" s="20"/>
      <c r="C557" s="22"/>
      <c r="D557" s="22"/>
      <c r="E557" s="22"/>
      <c r="F557" s="22"/>
      <c r="G557" s="22"/>
      <c r="H557" s="22"/>
      <c r="I557" s="22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6.5" customHeight="1" x14ac:dyDescent="0.3">
      <c r="A558" s="20"/>
      <c r="B558" s="20"/>
      <c r="C558" s="22"/>
      <c r="D558" s="22"/>
      <c r="E558" s="22"/>
      <c r="F558" s="22"/>
      <c r="G558" s="22"/>
      <c r="H558" s="22"/>
      <c r="I558" s="22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6.5" customHeight="1" x14ac:dyDescent="0.3">
      <c r="A559" s="20"/>
      <c r="B559" s="20"/>
      <c r="C559" s="22"/>
      <c r="D559" s="22"/>
      <c r="E559" s="22"/>
      <c r="F559" s="22"/>
      <c r="G559" s="22"/>
      <c r="H559" s="22"/>
      <c r="I559" s="22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6.5" customHeight="1" x14ac:dyDescent="0.3">
      <c r="A560" s="20"/>
      <c r="B560" s="20"/>
      <c r="C560" s="22"/>
      <c r="D560" s="22"/>
      <c r="E560" s="22"/>
      <c r="F560" s="22"/>
      <c r="G560" s="22"/>
      <c r="H560" s="22"/>
      <c r="I560" s="22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6.5" customHeight="1" x14ac:dyDescent="0.3">
      <c r="A561" s="20"/>
      <c r="B561" s="20"/>
      <c r="C561" s="22"/>
      <c r="D561" s="22"/>
      <c r="E561" s="22"/>
      <c r="F561" s="22"/>
      <c r="G561" s="22"/>
      <c r="H561" s="22"/>
      <c r="I561" s="22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6.5" customHeight="1" x14ac:dyDescent="0.3">
      <c r="A562" s="20"/>
      <c r="B562" s="20"/>
      <c r="C562" s="22"/>
      <c r="D562" s="22"/>
      <c r="E562" s="22"/>
      <c r="F562" s="22"/>
      <c r="G562" s="22"/>
      <c r="H562" s="22"/>
      <c r="I562" s="22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6.5" customHeight="1" x14ac:dyDescent="0.3">
      <c r="A563" s="20"/>
      <c r="B563" s="20"/>
      <c r="C563" s="22"/>
      <c r="D563" s="22"/>
      <c r="E563" s="22"/>
      <c r="F563" s="22"/>
      <c r="G563" s="22"/>
      <c r="H563" s="22"/>
      <c r="I563" s="22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6.5" customHeight="1" x14ac:dyDescent="0.3">
      <c r="A564" s="20"/>
      <c r="B564" s="20"/>
      <c r="C564" s="22"/>
      <c r="D564" s="22"/>
      <c r="E564" s="22"/>
      <c r="F564" s="22"/>
      <c r="G564" s="22"/>
      <c r="H564" s="22"/>
      <c r="I564" s="22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6.5" customHeight="1" x14ac:dyDescent="0.3">
      <c r="A565" s="20"/>
      <c r="B565" s="20"/>
      <c r="C565" s="22"/>
      <c r="D565" s="22"/>
      <c r="E565" s="22"/>
      <c r="F565" s="22"/>
      <c r="G565" s="22"/>
      <c r="H565" s="22"/>
      <c r="I565" s="22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6.5" customHeight="1" x14ac:dyDescent="0.3">
      <c r="A566" s="20"/>
      <c r="B566" s="20"/>
      <c r="C566" s="22"/>
      <c r="D566" s="22"/>
      <c r="E566" s="22"/>
      <c r="F566" s="22"/>
      <c r="G566" s="22"/>
      <c r="H566" s="22"/>
      <c r="I566" s="22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6.5" customHeight="1" x14ac:dyDescent="0.3">
      <c r="A567" s="20"/>
      <c r="B567" s="20"/>
      <c r="C567" s="22"/>
      <c r="D567" s="22"/>
      <c r="E567" s="22"/>
      <c r="F567" s="22"/>
      <c r="G567" s="22"/>
      <c r="H567" s="22"/>
      <c r="I567" s="22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6.5" customHeight="1" x14ac:dyDescent="0.3">
      <c r="A568" s="20"/>
      <c r="B568" s="20"/>
      <c r="C568" s="22"/>
      <c r="D568" s="22"/>
      <c r="E568" s="22"/>
      <c r="F568" s="22"/>
      <c r="G568" s="22"/>
      <c r="H568" s="22"/>
      <c r="I568" s="22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6.5" customHeight="1" x14ac:dyDescent="0.3">
      <c r="A569" s="20"/>
      <c r="B569" s="20"/>
      <c r="C569" s="22"/>
      <c r="D569" s="22"/>
      <c r="E569" s="22"/>
      <c r="F569" s="22"/>
      <c r="G569" s="22"/>
      <c r="H569" s="22"/>
      <c r="I569" s="22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6.5" customHeight="1" x14ac:dyDescent="0.3">
      <c r="A570" s="20"/>
      <c r="B570" s="20"/>
      <c r="C570" s="22"/>
      <c r="D570" s="22"/>
      <c r="E570" s="22"/>
      <c r="F570" s="22"/>
      <c r="G570" s="22"/>
      <c r="H570" s="22"/>
      <c r="I570" s="22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6.5" customHeight="1" x14ac:dyDescent="0.3">
      <c r="A571" s="20"/>
      <c r="B571" s="20"/>
      <c r="C571" s="22"/>
      <c r="D571" s="22"/>
      <c r="E571" s="22"/>
      <c r="F571" s="22"/>
      <c r="G571" s="22"/>
      <c r="H571" s="22"/>
      <c r="I571" s="22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6.5" customHeight="1" x14ac:dyDescent="0.3">
      <c r="A572" s="20"/>
      <c r="B572" s="20"/>
      <c r="C572" s="22"/>
      <c r="D572" s="22"/>
      <c r="E572" s="22"/>
      <c r="F572" s="22"/>
      <c r="G572" s="22"/>
      <c r="H572" s="22"/>
      <c r="I572" s="22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6.5" customHeight="1" x14ac:dyDescent="0.3">
      <c r="A573" s="20"/>
      <c r="B573" s="20"/>
      <c r="C573" s="22"/>
      <c r="D573" s="22"/>
      <c r="E573" s="22"/>
      <c r="F573" s="22"/>
      <c r="G573" s="22"/>
      <c r="H573" s="22"/>
      <c r="I573" s="22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6.5" customHeight="1" x14ac:dyDescent="0.3">
      <c r="A574" s="20"/>
      <c r="B574" s="20"/>
      <c r="C574" s="22"/>
      <c r="D574" s="22"/>
      <c r="E574" s="22"/>
      <c r="F574" s="22"/>
      <c r="G574" s="22"/>
      <c r="H574" s="22"/>
      <c r="I574" s="22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6.5" customHeight="1" x14ac:dyDescent="0.3">
      <c r="A575" s="20"/>
      <c r="B575" s="20"/>
      <c r="C575" s="22"/>
      <c r="D575" s="22"/>
      <c r="E575" s="22"/>
      <c r="F575" s="22"/>
      <c r="G575" s="22"/>
      <c r="H575" s="22"/>
      <c r="I575" s="22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6.5" customHeight="1" x14ac:dyDescent="0.3">
      <c r="A576" s="20"/>
      <c r="B576" s="20"/>
      <c r="C576" s="22"/>
      <c r="D576" s="22"/>
      <c r="E576" s="22"/>
      <c r="F576" s="22"/>
      <c r="G576" s="22"/>
      <c r="H576" s="22"/>
      <c r="I576" s="22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6.5" customHeight="1" x14ac:dyDescent="0.3">
      <c r="A577" s="20"/>
      <c r="B577" s="20"/>
      <c r="C577" s="22"/>
      <c r="D577" s="22"/>
      <c r="E577" s="22"/>
      <c r="F577" s="22"/>
      <c r="G577" s="22"/>
      <c r="H577" s="22"/>
      <c r="I577" s="22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6.5" customHeight="1" x14ac:dyDescent="0.3">
      <c r="A578" s="20"/>
      <c r="B578" s="20"/>
      <c r="C578" s="22"/>
      <c r="D578" s="22"/>
      <c r="E578" s="22"/>
      <c r="F578" s="22"/>
      <c r="G578" s="22"/>
      <c r="H578" s="22"/>
      <c r="I578" s="22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6.5" customHeight="1" x14ac:dyDescent="0.3">
      <c r="A579" s="20"/>
      <c r="B579" s="20"/>
      <c r="C579" s="22"/>
      <c r="D579" s="22"/>
      <c r="E579" s="22"/>
      <c r="F579" s="22"/>
      <c r="G579" s="22"/>
      <c r="H579" s="22"/>
      <c r="I579" s="22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6.5" customHeight="1" x14ac:dyDescent="0.3">
      <c r="A580" s="20"/>
      <c r="B580" s="20"/>
      <c r="C580" s="22"/>
      <c r="D580" s="22"/>
      <c r="E580" s="22"/>
      <c r="F580" s="22"/>
      <c r="G580" s="22"/>
      <c r="H580" s="22"/>
      <c r="I580" s="22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6.5" customHeight="1" x14ac:dyDescent="0.3">
      <c r="A581" s="20"/>
      <c r="B581" s="20"/>
      <c r="C581" s="22"/>
      <c r="D581" s="22"/>
      <c r="E581" s="22"/>
      <c r="F581" s="22"/>
      <c r="G581" s="22"/>
      <c r="H581" s="22"/>
      <c r="I581" s="22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6.5" customHeight="1" x14ac:dyDescent="0.3">
      <c r="A582" s="20"/>
      <c r="B582" s="20"/>
      <c r="C582" s="22"/>
      <c r="D582" s="22"/>
      <c r="E582" s="22"/>
      <c r="F582" s="22"/>
      <c r="G582" s="22"/>
      <c r="H582" s="22"/>
      <c r="I582" s="22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6.5" customHeight="1" x14ac:dyDescent="0.3">
      <c r="A583" s="20"/>
      <c r="B583" s="20"/>
      <c r="C583" s="22"/>
      <c r="D583" s="22"/>
      <c r="E583" s="22"/>
      <c r="F583" s="22"/>
      <c r="G583" s="22"/>
      <c r="H583" s="22"/>
      <c r="I583" s="22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6.5" customHeight="1" x14ac:dyDescent="0.3">
      <c r="A584" s="20"/>
      <c r="B584" s="20"/>
      <c r="C584" s="22"/>
      <c r="D584" s="22"/>
      <c r="E584" s="22"/>
      <c r="F584" s="22"/>
      <c r="G584" s="22"/>
      <c r="H584" s="22"/>
      <c r="I584" s="22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6.5" customHeight="1" x14ac:dyDescent="0.3">
      <c r="A585" s="20"/>
      <c r="B585" s="20"/>
      <c r="C585" s="22"/>
      <c r="D585" s="22"/>
      <c r="E585" s="22"/>
      <c r="F585" s="22"/>
      <c r="G585" s="22"/>
      <c r="H585" s="22"/>
      <c r="I585" s="22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6.5" customHeight="1" x14ac:dyDescent="0.3">
      <c r="A586" s="20"/>
      <c r="B586" s="20"/>
      <c r="C586" s="22"/>
      <c r="D586" s="22"/>
      <c r="E586" s="22"/>
      <c r="F586" s="22"/>
      <c r="G586" s="22"/>
      <c r="H586" s="22"/>
      <c r="I586" s="22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6.5" customHeight="1" x14ac:dyDescent="0.3">
      <c r="A587" s="20"/>
      <c r="B587" s="20"/>
      <c r="C587" s="22"/>
      <c r="D587" s="22"/>
      <c r="E587" s="22"/>
      <c r="F587" s="22"/>
      <c r="G587" s="22"/>
      <c r="H587" s="22"/>
      <c r="I587" s="22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6.5" customHeight="1" x14ac:dyDescent="0.3">
      <c r="A588" s="20"/>
      <c r="B588" s="20"/>
      <c r="C588" s="22"/>
      <c r="D588" s="22"/>
      <c r="E588" s="22"/>
      <c r="F588" s="22"/>
      <c r="G588" s="22"/>
      <c r="H588" s="22"/>
      <c r="I588" s="22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6.5" customHeight="1" x14ac:dyDescent="0.3">
      <c r="A589" s="20"/>
      <c r="B589" s="20"/>
      <c r="C589" s="22"/>
      <c r="D589" s="22"/>
      <c r="E589" s="22"/>
      <c r="F589" s="22"/>
      <c r="G589" s="22"/>
      <c r="H589" s="22"/>
      <c r="I589" s="22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6.5" customHeight="1" x14ac:dyDescent="0.3">
      <c r="A590" s="20"/>
      <c r="B590" s="20"/>
      <c r="C590" s="22"/>
      <c r="D590" s="22"/>
      <c r="E590" s="22"/>
      <c r="F590" s="22"/>
      <c r="G590" s="22"/>
      <c r="H590" s="22"/>
      <c r="I590" s="22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6.5" customHeight="1" x14ac:dyDescent="0.3">
      <c r="A591" s="20"/>
      <c r="B591" s="20"/>
      <c r="C591" s="22"/>
      <c r="D591" s="22"/>
      <c r="E591" s="22"/>
      <c r="F591" s="22"/>
      <c r="G591" s="22"/>
      <c r="H591" s="22"/>
      <c r="I591" s="22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6.5" customHeight="1" x14ac:dyDescent="0.3">
      <c r="A592" s="20"/>
      <c r="B592" s="20"/>
      <c r="C592" s="22"/>
      <c r="D592" s="22"/>
      <c r="E592" s="22"/>
      <c r="F592" s="22"/>
      <c r="G592" s="22"/>
      <c r="H592" s="22"/>
      <c r="I592" s="22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6.5" customHeight="1" x14ac:dyDescent="0.3">
      <c r="A593" s="20"/>
      <c r="B593" s="20"/>
      <c r="C593" s="22"/>
      <c r="D593" s="22"/>
      <c r="E593" s="22"/>
      <c r="F593" s="22"/>
      <c r="G593" s="22"/>
      <c r="H593" s="22"/>
      <c r="I593" s="22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6.5" customHeight="1" x14ac:dyDescent="0.3">
      <c r="A594" s="20"/>
      <c r="B594" s="20"/>
      <c r="C594" s="22"/>
      <c r="D594" s="22"/>
      <c r="E594" s="22"/>
      <c r="F594" s="22"/>
      <c r="G594" s="22"/>
      <c r="H594" s="22"/>
      <c r="I594" s="22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6.5" customHeight="1" x14ac:dyDescent="0.3">
      <c r="A595" s="20"/>
      <c r="B595" s="20"/>
      <c r="C595" s="22"/>
      <c r="D595" s="22"/>
      <c r="E595" s="22"/>
      <c r="F595" s="22"/>
      <c r="G595" s="22"/>
      <c r="H595" s="22"/>
      <c r="I595" s="22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6.5" customHeight="1" x14ac:dyDescent="0.3">
      <c r="A596" s="20"/>
      <c r="B596" s="20"/>
      <c r="C596" s="22"/>
      <c r="D596" s="22"/>
      <c r="E596" s="22"/>
      <c r="F596" s="22"/>
      <c r="G596" s="22"/>
      <c r="H596" s="22"/>
      <c r="I596" s="22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6.5" customHeight="1" x14ac:dyDescent="0.3">
      <c r="A597" s="20"/>
      <c r="B597" s="20"/>
      <c r="C597" s="22"/>
      <c r="D597" s="22"/>
      <c r="E597" s="22"/>
      <c r="F597" s="22"/>
      <c r="G597" s="22"/>
      <c r="H597" s="22"/>
      <c r="I597" s="22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6.5" customHeight="1" x14ac:dyDescent="0.3">
      <c r="A598" s="20"/>
      <c r="B598" s="20"/>
      <c r="C598" s="22"/>
      <c r="D598" s="22"/>
      <c r="E598" s="22"/>
      <c r="F598" s="22"/>
      <c r="G598" s="22"/>
      <c r="H598" s="22"/>
      <c r="I598" s="22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6.5" customHeight="1" x14ac:dyDescent="0.3">
      <c r="A599" s="20"/>
      <c r="B599" s="20"/>
      <c r="C599" s="22"/>
      <c r="D599" s="22"/>
      <c r="E599" s="22"/>
      <c r="F599" s="22"/>
      <c r="G599" s="22"/>
      <c r="H599" s="22"/>
      <c r="I599" s="22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6.5" customHeight="1" x14ac:dyDescent="0.3">
      <c r="A600" s="20"/>
      <c r="B600" s="20"/>
      <c r="C600" s="22"/>
      <c r="D600" s="22"/>
      <c r="E600" s="22"/>
      <c r="F600" s="22"/>
      <c r="G600" s="22"/>
      <c r="H600" s="22"/>
      <c r="I600" s="22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6.5" customHeight="1" x14ac:dyDescent="0.3">
      <c r="A601" s="20"/>
      <c r="B601" s="20"/>
      <c r="C601" s="22"/>
      <c r="D601" s="22"/>
      <c r="E601" s="22"/>
      <c r="F601" s="22"/>
      <c r="G601" s="22"/>
      <c r="H601" s="22"/>
      <c r="I601" s="22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6.5" customHeight="1" x14ac:dyDescent="0.3">
      <c r="A602" s="20"/>
      <c r="B602" s="20"/>
      <c r="C602" s="22"/>
      <c r="D602" s="22"/>
      <c r="E602" s="22"/>
      <c r="F602" s="22"/>
      <c r="G602" s="22"/>
      <c r="H602" s="22"/>
      <c r="I602" s="22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6.5" customHeight="1" x14ac:dyDescent="0.3">
      <c r="A603" s="20"/>
      <c r="B603" s="20"/>
      <c r="C603" s="22"/>
      <c r="D603" s="22"/>
      <c r="E603" s="22"/>
      <c r="F603" s="22"/>
      <c r="G603" s="22"/>
      <c r="H603" s="22"/>
      <c r="I603" s="22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6.5" customHeight="1" x14ac:dyDescent="0.3">
      <c r="A604" s="20"/>
      <c r="B604" s="20"/>
      <c r="C604" s="22"/>
      <c r="D604" s="22"/>
      <c r="E604" s="22"/>
      <c r="F604" s="22"/>
      <c r="G604" s="22"/>
      <c r="H604" s="22"/>
      <c r="I604" s="22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6.5" customHeight="1" x14ac:dyDescent="0.3">
      <c r="A605" s="20"/>
      <c r="B605" s="20"/>
      <c r="C605" s="22"/>
      <c r="D605" s="22"/>
      <c r="E605" s="22"/>
      <c r="F605" s="22"/>
      <c r="G605" s="22"/>
      <c r="H605" s="22"/>
      <c r="I605" s="22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6.5" customHeight="1" x14ac:dyDescent="0.3">
      <c r="A606" s="20"/>
      <c r="B606" s="20"/>
      <c r="C606" s="22"/>
      <c r="D606" s="22"/>
      <c r="E606" s="22"/>
      <c r="F606" s="22"/>
      <c r="G606" s="22"/>
      <c r="H606" s="22"/>
      <c r="I606" s="22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6.5" customHeight="1" x14ac:dyDescent="0.3">
      <c r="A607" s="20"/>
      <c r="B607" s="20"/>
      <c r="C607" s="22"/>
      <c r="D607" s="22"/>
      <c r="E607" s="22"/>
      <c r="F607" s="22"/>
      <c r="G607" s="22"/>
      <c r="H607" s="22"/>
      <c r="I607" s="22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6.5" customHeight="1" x14ac:dyDescent="0.3">
      <c r="A608" s="20"/>
      <c r="B608" s="20"/>
      <c r="C608" s="22"/>
      <c r="D608" s="22"/>
      <c r="E608" s="22"/>
      <c r="F608" s="22"/>
      <c r="G608" s="22"/>
      <c r="H608" s="22"/>
      <c r="I608" s="22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6.5" customHeight="1" x14ac:dyDescent="0.3">
      <c r="A609" s="20"/>
      <c r="B609" s="20"/>
      <c r="C609" s="22"/>
      <c r="D609" s="22"/>
      <c r="E609" s="22"/>
      <c r="F609" s="22"/>
      <c r="G609" s="22"/>
      <c r="H609" s="22"/>
      <c r="I609" s="22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6.5" customHeight="1" x14ac:dyDescent="0.3">
      <c r="A610" s="20"/>
      <c r="B610" s="20"/>
      <c r="C610" s="22"/>
      <c r="D610" s="22"/>
      <c r="E610" s="22"/>
      <c r="F610" s="22"/>
      <c r="G610" s="22"/>
      <c r="H610" s="22"/>
      <c r="I610" s="22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6.5" customHeight="1" x14ac:dyDescent="0.3">
      <c r="A611" s="20"/>
      <c r="B611" s="20"/>
      <c r="C611" s="22"/>
      <c r="D611" s="22"/>
      <c r="E611" s="22"/>
      <c r="F611" s="22"/>
      <c r="G611" s="22"/>
      <c r="H611" s="22"/>
      <c r="I611" s="22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6.5" customHeight="1" x14ac:dyDescent="0.3">
      <c r="A612" s="20"/>
      <c r="B612" s="20"/>
      <c r="C612" s="22"/>
      <c r="D612" s="22"/>
      <c r="E612" s="22"/>
      <c r="F612" s="22"/>
      <c r="G612" s="22"/>
      <c r="H612" s="22"/>
      <c r="I612" s="22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6.5" customHeight="1" x14ac:dyDescent="0.3">
      <c r="A613" s="20"/>
      <c r="B613" s="20"/>
      <c r="C613" s="22"/>
      <c r="D613" s="22"/>
      <c r="E613" s="22"/>
      <c r="F613" s="22"/>
      <c r="G613" s="22"/>
      <c r="H613" s="22"/>
      <c r="I613" s="22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6.5" customHeight="1" x14ac:dyDescent="0.3">
      <c r="A614" s="20"/>
      <c r="B614" s="20"/>
      <c r="C614" s="22"/>
      <c r="D614" s="22"/>
      <c r="E614" s="22"/>
      <c r="F614" s="22"/>
      <c r="G614" s="22"/>
      <c r="H614" s="22"/>
      <c r="I614" s="22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6.5" customHeight="1" x14ac:dyDescent="0.3">
      <c r="A615" s="20"/>
      <c r="B615" s="20"/>
      <c r="C615" s="22"/>
      <c r="D615" s="22"/>
      <c r="E615" s="22"/>
      <c r="F615" s="22"/>
      <c r="G615" s="22"/>
      <c r="H615" s="22"/>
      <c r="I615" s="22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6.5" customHeight="1" x14ac:dyDescent="0.3">
      <c r="A616" s="20"/>
      <c r="B616" s="20"/>
      <c r="C616" s="22"/>
      <c r="D616" s="22"/>
      <c r="E616" s="22"/>
      <c r="F616" s="22"/>
      <c r="G616" s="22"/>
      <c r="H616" s="22"/>
      <c r="I616" s="22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6.5" customHeight="1" x14ac:dyDescent="0.3">
      <c r="A617" s="20"/>
      <c r="B617" s="20"/>
      <c r="C617" s="22"/>
      <c r="D617" s="22"/>
      <c r="E617" s="22"/>
      <c r="F617" s="22"/>
      <c r="G617" s="22"/>
      <c r="H617" s="22"/>
      <c r="I617" s="22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6.5" customHeight="1" x14ac:dyDescent="0.3">
      <c r="A618" s="20"/>
      <c r="B618" s="20"/>
      <c r="C618" s="22"/>
      <c r="D618" s="22"/>
      <c r="E618" s="22"/>
      <c r="F618" s="22"/>
      <c r="G618" s="22"/>
      <c r="H618" s="22"/>
      <c r="I618" s="22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6.5" customHeight="1" x14ac:dyDescent="0.3">
      <c r="A619" s="20"/>
      <c r="B619" s="20"/>
      <c r="C619" s="22"/>
      <c r="D619" s="22"/>
      <c r="E619" s="22"/>
      <c r="F619" s="22"/>
      <c r="G619" s="22"/>
      <c r="H619" s="22"/>
      <c r="I619" s="22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6.5" customHeight="1" x14ac:dyDescent="0.3">
      <c r="A620" s="20"/>
      <c r="B620" s="20"/>
      <c r="C620" s="22"/>
      <c r="D620" s="22"/>
      <c r="E620" s="22"/>
      <c r="F620" s="22"/>
      <c r="G620" s="22"/>
      <c r="H620" s="22"/>
      <c r="I620" s="22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6.5" customHeight="1" x14ac:dyDescent="0.3">
      <c r="A621" s="20"/>
      <c r="B621" s="20"/>
      <c r="C621" s="22"/>
      <c r="D621" s="22"/>
      <c r="E621" s="22"/>
      <c r="F621" s="22"/>
      <c r="G621" s="22"/>
      <c r="H621" s="22"/>
      <c r="I621" s="22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6.5" customHeight="1" x14ac:dyDescent="0.3">
      <c r="A622" s="20"/>
      <c r="B622" s="20"/>
      <c r="C622" s="22"/>
      <c r="D622" s="22"/>
      <c r="E622" s="22"/>
      <c r="F622" s="22"/>
      <c r="G622" s="22"/>
      <c r="H622" s="22"/>
      <c r="I622" s="22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6.5" customHeight="1" x14ac:dyDescent="0.3">
      <c r="A623" s="20"/>
      <c r="B623" s="20"/>
      <c r="C623" s="22"/>
      <c r="D623" s="22"/>
      <c r="E623" s="22"/>
      <c r="F623" s="22"/>
      <c r="G623" s="22"/>
      <c r="H623" s="22"/>
      <c r="I623" s="22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6.5" customHeight="1" x14ac:dyDescent="0.3">
      <c r="A624" s="20"/>
      <c r="B624" s="20"/>
      <c r="C624" s="22"/>
      <c r="D624" s="22"/>
      <c r="E624" s="22"/>
      <c r="F624" s="22"/>
      <c r="G624" s="22"/>
      <c r="H624" s="22"/>
      <c r="I624" s="22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6.5" customHeight="1" x14ac:dyDescent="0.3">
      <c r="A625" s="20"/>
      <c r="B625" s="20"/>
      <c r="C625" s="22"/>
      <c r="D625" s="22"/>
      <c r="E625" s="22"/>
      <c r="F625" s="22"/>
      <c r="G625" s="22"/>
      <c r="H625" s="22"/>
      <c r="I625" s="22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6.5" customHeight="1" x14ac:dyDescent="0.3">
      <c r="A626" s="20"/>
      <c r="B626" s="20"/>
      <c r="C626" s="22"/>
      <c r="D626" s="22"/>
      <c r="E626" s="22"/>
      <c r="F626" s="22"/>
      <c r="G626" s="22"/>
      <c r="H626" s="22"/>
      <c r="I626" s="22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6.5" customHeight="1" x14ac:dyDescent="0.3">
      <c r="A627" s="20"/>
      <c r="B627" s="20"/>
      <c r="C627" s="22"/>
      <c r="D627" s="22"/>
      <c r="E627" s="22"/>
      <c r="F627" s="22"/>
      <c r="G627" s="22"/>
      <c r="H627" s="22"/>
      <c r="I627" s="22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6.5" customHeight="1" x14ac:dyDescent="0.3">
      <c r="A628" s="20"/>
      <c r="B628" s="20"/>
      <c r="C628" s="22"/>
      <c r="D628" s="22"/>
      <c r="E628" s="22"/>
      <c r="F628" s="22"/>
      <c r="G628" s="22"/>
      <c r="H628" s="22"/>
      <c r="I628" s="22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6.5" customHeight="1" x14ac:dyDescent="0.3">
      <c r="A629" s="20"/>
      <c r="B629" s="20"/>
      <c r="C629" s="22"/>
      <c r="D629" s="22"/>
      <c r="E629" s="22"/>
      <c r="F629" s="22"/>
      <c r="G629" s="22"/>
      <c r="H629" s="22"/>
      <c r="I629" s="22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6.5" customHeight="1" x14ac:dyDescent="0.3">
      <c r="A630" s="20"/>
      <c r="B630" s="20"/>
      <c r="C630" s="22"/>
      <c r="D630" s="22"/>
      <c r="E630" s="22"/>
      <c r="F630" s="22"/>
      <c r="G630" s="22"/>
      <c r="H630" s="22"/>
      <c r="I630" s="22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6.5" customHeight="1" x14ac:dyDescent="0.3">
      <c r="A631" s="20"/>
      <c r="B631" s="20"/>
      <c r="C631" s="22"/>
      <c r="D631" s="22"/>
      <c r="E631" s="22"/>
      <c r="F631" s="22"/>
      <c r="G631" s="22"/>
      <c r="H631" s="22"/>
      <c r="I631" s="22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6.5" customHeight="1" x14ac:dyDescent="0.3">
      <c r="A632" s="20"/>
      <c r="B632" s="20"/>
      <c r="C632" s="22"/>
      <c r="D632" s="22"/>
      <c r="E632" s="22"/>
      <c r="F632" s="22"/>
      <c r="G632" s="22"/>
      <c r="H632" s="22"/>
      <c r="I632" s="22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6.5" customHeight="1" x14ac:dyDescent="0.3">
      <c r="A633" s="20"/>
      <c r="B633" s="20"/>
      <c r="C633" s="22"/>
      <c r="D633" s="22"/>
      <c r="E633" s="22"/>
      <c r="F633" s="22"/>
      <c r="G633" s="22"/>
      <c r="H633" s="22"/>
      <c r="I633" s="22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6.5" customHeight="1" x14ac:dyDescent="0.3">
      <c r="A634" s="20"/>
      <c r="B634" s="20"/>
      <c r="C634" s="22"/>
      <c r="D634" s="22"/>
      <c r="E634" s="22"/>
      <c r="F634" s="22"/>
      <c r="G634" s="22"/>
      <c r="H634" s="22"/>
      <c r="I634" s="22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6.5" customHeight="1" x14ac:dyDescent="0.3">
      <c r="A635" s="20"/>
      <c r="B635" s="20"/>
      <c r="C635" s="22"/>
      <c r="D635" s="22"/>
      <c r="E635" s="22"/>
      <c r="F635" s="22"/>
      <c r="G635" s="22"/>
      <c r="H635" s="22"/>
      <c r="I635" s="22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6.5" customHeight="1" x14ac:dyDescent="0.3">
      <c r="A636" s="20"/>
      <c r="B636" s="20"/>
      <c r="C636" s="22"/>
      <c r="D636" s="22"/>
      <c r="E636" s="22"/>
      <c r="F636" s="22"/>
      <c r="G636" s="22"/>
      <c r="H636" s="22"/>
      <c r="I636" s="22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6.5" customHeight="1" x14ac:dyDescent="0.3">
      <c r="A637" s="20"/>
      <c r="B637" s="20"/>
      <c r="C637" s="22"/>
      <c r="D637" s="22"/>
      <c r="E637" s="22"/>
      <c r="F637" s="22"/>
      <c r="G637" s="22"/>
      <c r="H637" s="22"/>
      <c r="I637" s="22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6.5" customHeight="1" x14ac:dyDescent="0.3">
      <c r="A638" s="20"/>
      <c r="B638" s="20"/>
      <c r="C638" s="22"/>
      <c r="D638" s="22"/>
      <c r="E638" s="22"/>
      <c r="F638" s="22"/>
      <c r="G638" s="22"/>
      <c r="H638" s="22"/>
      <c r="I638" s="22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6.5" customHeight="1" x14ac:dyDescent="0.3">
      <c r="A639" s="20"/>
      <c r="B639" s="20"/>
      <c r="C639" s="22"/>
      <c r="D639" s="22"/>
      <c r="E639" s="22"/>
      <c r="F639" s="22"/>
      <c r="G639" s="22"/>
      <c r="H639" s="22"/>
      <c r="I639" s="22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6.5" customHeight="1" x14ac:dyDescent="0.3">
      <c r="A640" s="20"/>
      <c r="B640" s="20"/>
      <c r="C640" s="22"/>
      <c r="D640" s="22"/>
      <c r="E640" s="22"/>
      <c r="F640" s="22"/>
      <c r="G640" s="22"/>
      <c r="H640" s="22"/>
      <c r="I640" s="22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6.5" customHeight="1" x14ac:dyDescent="0.3">
      <c r="A641" s="20"/>
      <c r="B641" s="20"/>
      <c r="C641" s="22"/>
      <c r="D641" s="22"/>
      <c r="E641" s="22"/>
      <c r="F641" s="22"/>
      <c r="G641" s="22"/>
      <c r="H641" s="22"/>
      <c r="I641" s="22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6.5" customHeight="1" x14ac:dyDescent="0.3">
      <c r="A642" s="20"/>
      <c r="B642" s="20"/>
      <c r="C642" s="22"/>
      <c r="D642" s="22"/>
      <c r="E642" s="22"/>
      <c r="F642" s="22"/>
      <c r="G642" s="22"/>
      <c r="H642" s="22"/>
      <c r="I642" s="22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6.5" customHeight="1" x14ac:dyDescent="0.3">
      <c r="A643" s="20"/>
      <c r="B643" s="20"/>
      <c r="C643" s="22"/>
      <c r="D643" s="22"/>
      <c r="E643" s="22"/>
      <c r="F643" s="22"/>
      <c r="G643" s="22"/>
      <c r="H643" s="22"/>
      <c r="I643" s="22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6.5" customHeight="1" x14ac:dyDescent="0.3">
      <c r="A644" s="20"/>
      <c r="B644" s="20"/>
      <c r="C644" s="22"/>
      <c r="D644" s="22"/>
      <c r="E644" s="22"/>
      <c r="F644" s="22"/>
      <c r="G644" s="22"/>
      <c r="H644" s="22"/>
      <c r="I644" s="22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6.5" customHeight="1" x14ac:dyDescent="0.3">
      <c r="A645" s="20"/>
      <c r="B645" s="20"/>
      <c r="C645" s="22"/>
      <c r="D645" s="22"/>
      <c r="E645" s="22"/>
      <c r="F645" s="22"/>
      <c r="G645" s="22"/>
      <c r="H645" s="22"/>
      <c r="I645" s="22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6.5" customHeight="1" x14ac:dyDescent="0.3">
      <c r="A646" s="20"/>
      <c r="B646" s="20"/>
      <c r="C646" s="22"/>
      <c r="D646" s="22"/>
      <c r="E646" s="22"/>
      <c r="F646" s="22"/>
      <c r="G646" s="22"/>
      <c r="H646" s="22"/>
      <c r="I646" s="22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6.5" customHeight="1" x14ac:dyDescent="0.3">
      <c r="A647" s="20"/>
      <c r="B647" s="20"/>
      <c r="C647" s="22"/>
      <c r="D647" s="22"/>
      <c r="E647" s="22"/>
      <c r="F647" s="22"/>
      <c r="G647" s="22"/>
      <c r="H647" s="22"/>
      <c r="I647" s="22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6.5" customHeight="1" x14ac:dyDescent="0.3">
      <c r="A648" s="20"/>
      <c r="B648" s="20"/>
      <c r="C648" s="22"/>
      <c r="D648" s="22"/>
      <c r="E648" s="22"/>
      <c r="F648" s="22"/>
      <c r="G648" s="22"/>
      <c r="H648" s="22"/>
      <c r="I648" s="22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6.5" customHeight="1" x14ac:dyDescent="0.3">
      <c r="A649" s="20"/>
      <c r="B649" s="20"/>
      <c r="C649" s="22"/>
      <c r="D649" s="22"/>
      <c r="E649" s="22"/>
      <c r="F649" s="22"/>
      <c r="G649" s="22"/>
      <c r="H649" s="22"/>
      <c r="I649" s="22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6.5" customHeight="1" x14ac:dyDescent="0.3">
      <c r="A650" s="20"/>
      <c r="B650" s="20"/>
      <c r="C650" s="22"/>
      <c r="D650" s="22"/>
      <c r="E650" s="22"/>
      <c r="F650" s="22"/>
      <c r="G650" s="22"/>
      <c r="H650" s="22"/>
      <c r="I650" s="22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6.5" customHeight="1" x14ac:dyDescent="0.3">
      <c r="A651" s="20"/>
      <c r="B651" s="20"/>
      <c r="C651" s="22"/>
      <c r="D651" s="22"/>
      <c r="E651" s="22"/>
      <c r="F651" s="22"/>
      <c r="G651" s="22"/>
      <c r="H651" s="22"/>
      <c r="I651" s="22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6.5" customHeight="1" x14ac:dyDescent="0.3">
      <c r="A652" s="20"/>
      <c r="B652" s="20"/>
      <c r="C652" s="22"/>
      <c r="D652" s="22"/>
      <c r="E652" s="22"/>
      <c r="F652" s="22"/>
      <c r="G652" s="22"/>
      <c r="H652" s="22"/>
      <c r="I652" s="22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6.5" customHeight="1" x14ac:dyDescent="0.3">
      <c r="A653" s="20"/>
      <c r="B653" s="20"/>
      <c r="C653" s="22"/>
      <c r="D653" s="22"/>
      <c r="E653" s="22"/>
      <c r="F653" s="22"/>
      <c r="G653" s="22"/>
      <c r="H653" s="22"/>
      <c r="I653" s="22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6.5" customHeight="1" x14ac:dyDescent="0.3">
      <c r="A654" s="20"/>
      <c r="B654" s="20"/>
      <c r="C654" s="22"/>
      <c r="D654" s="22"/>
      <c r="E654" s="22"/>
      <c r="F654" s="22"/>
      <c r="G654" s="22"/>
      <c r="H654" s="22"/>
      <c r="I654" s="22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6.5" customHeight="1" x14ac:dyDescent="0.3">
      <c r="A655" s="20"/>
      <c r="B655" s="20"/>
      <c r="C655" s="22"/>
      <c r="D655" s="22"/>
      <c r="E655" s="22"/>
      <c r="F655" s="22"/>
      <c r="G655" s="22"/>
      <c r="H655" s="22"/>
      <c r="I655" s="22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6.5" customHeight="1" x14ac:dyDescent="0.3">
      <c r="A656" s="20"/>
      <c r="B656" s="20"/>
      <c r="C656" s="22"/>
      <c r="D656" s="22"/>
      <c r="E656" s="22"/>
      <c r="F656" s="22"/>
      <c r="G656" s="22"/>
      <c r="H656" s="22"/>
      <c r="I656" s="22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6.5" customHeight="1" x14ac:dyDescent="0.3">
      <c r="A657" s="20"/>
      <c r="B657" s="20"/>
      <c r="C657" s="22"/>
      <c r="D657" s="22"/>
      <c r="E657" s="22"/>
      <c r="F657" s="22"/>
      <c r="G657" s="22"/>
      <c r="H657" s="22"/>
      <c r="I657" s="22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6.5" customHeight="1" x14ac:dyDescent="0.3">
      <c r="A658" s="20"/>
      <c r="B658" s="20"/>
      <c r="C658" s="22"/>
      <c r="D658" s="22"/>
      <c r="E658" s="22"/>
      <c r="F658" s="22"/>
      <c r="G658" s="22"/>
      <c r="H658" s="22"/>
      <c r="I658" s="22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6.5" customHeight="1" x14ac:dyDescent="0.3">
      <c r="A659" s="20"/>
      <c r="B659" s="20"/>
      <c r="C659" s="22"/>
      <c r="D659" s="22"/>
      <c r="E659" s="22"/>
      <c r="F659" s="22"/>
      <c r="G659" s="22"/>
      <c r="H659" s="22"/>
      <c r="I659" s="22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6.5" customHeight="1" x14ac:dyDescent="0.3">
      <c r="A660" s="20"/>
      <c r="B660" s="20"/>
      <c r="C660" s="22"/>
      <c r="D660" s="22"/>
      <c r="E660" s="22"/>
      <c r="F660" s="22"/>
      <c r="G660" s="22"/>
      <c r="H660" s="22"/>
      <c r="I660" s="22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6.5" customHeight="1" x14ac:dyDescent="0.3">
      <c r="A661" s="20"/>
      <c r="B661" s="20"/>
      <c r="C661" s="22"/>
      <c r="D661" s="22"/>
      <c r="E661" s="22"/>
      <c r="F661" s="22"/>
      <c r="G661" s="22"/>
      <c r="H661" s="22"/>
      <c r="I661" s="22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6.5" customHeight="1" x14ac:dyDescent="0.3">
      <c r="A662" s="20"/>
      <c r="B662" s="20"/>
      <c r="C662" s="22"/>
      <c r="D662" s="22"/>
      <c r="E662" s="22"/>
      <c r="F662" s="22"/>
      <c r="G662" s="22"/>
      <c r="H662" s="22"/>
      <c r="I662" s="22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6.5" customHeight="1" x14ac:dyDescent="0.3">
      <c r="A663" s="20"/>
      <c r="B663" s="20"/>
      <c r="C663" s="22"/>
      <c r="D663" s="22"/>
      <c r="E663" s="22"/>
      <c r="F663" s="22"/>
      <c r="G663" s="22"/>
      <c r="H663" s="22"/>
      <c r="I663" s="22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6.5" customHeight="1" x14ac:dyDescent="0.3">
      <c r="A664" s="20"/>
      <c r="B664" s="20"/>
      <c r="C664" s="22"/>
      <c r="D664" s="22"/>
      <c r="E664" s="22"/>
      <c r="F664" s="22"/>
      <c r="G664" s="22"/>
      <c r="H664" s="22"/>
      <c r="I664" s="22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6.5" customHeight="1" x14ac:dyDescent="0.3">
      <c r="A665" s="20"/>
      <c r="B665" s="20"/>
      <c r="C665" s="22"/>
      <c r="D665" s="22"/>
      <c r="E665" s="22"/>
      <c r="F665" s="22"/>
      <c r="G665" s="22"/>
      <c r="H665" s="22"/>
      <c r="I665" s="22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6.5" customHeight="1" x14ac:dyDescent="0.3">
      <c r="A666" s="20"/>
      <c r="B666" s="20"/>
      <c r="C666" s="22"/>
      <c r="D666" s="22"/>
      <c r="E666" s="22"/>
      <c r="F666" s="22"/>
      <c r="G666" s="22"/>
      <c r="H666" s="22"/>
      <c r="I666" s="22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6.5" customHeight="1" x14ac:dyDescent="0.3">
      <c r="A667" s="20"/>
      <c r="B667" s="20"/>
      <c r="C667" s="22"/>
      <c r="D667" s="22"/>
      <c r="E667" s="22"/>
      <c r="F667" s="22"/>
      <c r="G667" s="22"/>
      <c r="H667" s="22"/>
      <c r="I667" s="22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6.5" customHeight="1" x14ac:dyDescent="0.3">
      <c r="A668" s="20"/>
      <c r="B668" s="20"/>
      <c r="C668" s="22"/>
      <c r="D668" s="22"/>
      <c r="E668" s="22"/>
      <c r="F668" s="22"/>
      <c r="G668" s="22"/>
      <c r="H668" s="22"/>
      <c r="I668" s="22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6.5" customHeight="1" x14ac:dyDescent="0.3">
      <c r="A669" s="20"/>
      <c r="B669" s="20"/>
      <c r="C669" s="22"/>
      <c r="D669" s="22"/>
      <c r="E669" s="22"/>
      <c r="F669" s="22"/>
      <c r="G669" s="22"/>
      <c r="H669" s="22"/>
      <c r="I669" s="22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6.5" customHeight="1" x14ac:dyDescent="0.3">
      <c r="A670" s="20"/>
      <c r="B670" s="20"/>
      <c r="C670" s="22"/>
      <c r="D670" s="22"/>
      <c r="E670" s="22"/>
      <c r="F670" s="22"/>
      <c r="G670" s="22"/>
      <c r="H670" s="22"/>
      <c r="I670" s="22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6.5" customHeight="1" x14ac:dyDescent="0.3">
      <c r="A671" s="20"/>
      <c r="B671" s="20"/>
      <c r="C671" s="22"/>
      <c r="D671" s="22"/>
      <c r="E671" s="22"/>
      <c r="F671" s="22"/>
      <c r="G671" s="22"/>
      <c r="H671" s="22"/>
      <c r="I671" s="22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6.5" customHeight="1" x14ac:dyDescent="0.3">
      <c r="A672" s="20"/>
      <c r="B672" s="20"/>
      <c r="C672" s="22"/>
      <c r="D672" s="22"/>
      <c r="E672" s="22"/>
      <c r="F672" s="22"/>
      <c r="G672" s="22"/>
      <c r="H672" s="22"/>
      <c r="I672" s="22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6.5" customHeight="1" x14ac:dyDescent="0.3">
      <c r="A673" s="20"/>
      <c r="B673" s="20"/>
      <c r="C673" s="22"/>
      <c r="D673" s="22"/>
      <c r="E673" s="22"/>
      <c r="F673" s="22"/>
      <c r="G673" s="22"/>
      <c r="H673" s="22"/>
      <c r="I673" s="22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6.5" customHeight="1" x14ac:dyDescent="0.3">
      <c r="A674" s="20"/>
      <c r="B674" s="20"/>
      <c r="C674" s="22"/>
      <c r="D674" s="22"/>
      <c r="E674" s="22"/>
      <c r="F674" s="22"/>
      <c r="G674" s="22"/>
      <c r="H674" s="22"/>
      <c r="I674" s="22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6.5" customHeight="1" x14ac:dyDescent="0.3">
      <c r="A675" s="20"/>
      <c r="B675" s="20"/>
      <c r="C675" s="22"/>
      <c r="D675" s="22"/>
      <c r="E675" s="22"/>
      <c r="F675" s="22"/>
      <c r="G675" s="22"/>
      <c r="H675" s="22"/>
      <c r="I675" s="22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6.5" customHeight="1" x14ac:dyDescent="0.3">
      <c r="A676" s="20"/>
      <c r="B676" s="20"/>
      <c r="C676" s="22"/>
      <c r="D676" s="22"/>
      <c r="E676" s="22"/>
      <c r="F676" s="22"/>
      <c r="G676" s="22"/>
      <c r="H676" s="22"/>
      <c r="I676" s="22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6.5" customHeight="1" x14ac:dyDescent="0.3">
      <c r="A677" s="20"/>
      <c r="B677" s="20"/>
      <c r="C677" s="22"/>
      <c r="D677" s="22"/>
      <c r="E677" s="22"/>
      <c r="F677" s="22"/>
      <c r="G677" s="22"/>
      <c r="H677" s="22"/>
      <c r="I677" s="22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6.5" customHeight="1" x14ac:dyDescent="0.3">
      <c r="A678" s="20"/>
      <c r="B678" s="20"/>
      <c r="C678" s="22"/>
      <c r="D678" s="22"/>
      <c r="E678" s="22"/>
      <c r="F678" s="22"/>
      <c r="G678" s="22"/>
      <c r="H678" s="22"/>
      <c r="I678" s="22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6.5" customHeight="1" x14ac:dyDescent="0.3">
      <c r="A679" s="20"/>
      <c r="B679" s="20"/>
      <c r="C679" s="22"/>
      <c r="D679" s="22"/>
      <c r="E679" s="22"/>
      <c r="F679" s="22"/>
      <c r="G679" s="22"/>
      <c r="H679" s="22"/>
      <c r="I679" s="22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6.5" customHeight="1" x14ac:dyDescent="0.3">
      <c r="A680" s="20"/>
      <c r="B680" s="20"/>
      <c r="C680" s="22"/>
      <c r="D680" s="22"/>
      <c r="E680" s="22"/>
      <c r="F680" s="22"/>
      <c r="G680" s="22"/>
      <c r="H680" s="22"/>
      <c r="I680" s="22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6.5" customHeight="1" x14ac:dyDescent="0.3">
      <c r="A681" s="20"/>
      <c r="B681" s="20"/>
      <c r="C681" s="22"/>
      <c r="D681" s="22"/>
      <c r="E681" s="22"/>
      <c r="F681" s="22"/>
      <c r="G681" s="22"/>
      <c r="H681" s="22"/>
      <c r="I681" s="22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6.5" customHeight="1" x14ac:dyDescent="0.3">
      <c r="A682" s="20"/>
      <c r="B682" s="20"/>
      <c r="C682" s="22"/>
      <c r="D682" s="22"/>
      <c r="E682" s="22"/>
      <c r="F682" s="22"/>
      <c r="G682" s="22"/>
      <c r="H682" s="22"/>
      <c r="I682" s="22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6.5" customHeight="1" x14ac:dyDescent="0.3">
      <c r="A683" s="20"/>
      <c r="B683" s="20"/>
      <c r="C683" s="22"/>
      <c r="D683" s="22"/>
      <c r="E683" s="22"/>
      <c r="F683" s="22"/>
      <c r="G683" s="22"/>
      <c r="H683" s="22"/>
      <c r="I683" s="22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6.5" customHeight="1" x14ac:dyDescent="0.3">
      <c r="A684" s="20"/>
      <c r="B684" s="20"/>
      <c r="C684" s="22"/>
      <c r="D684" s="22"/>
      <c r="E684" s="22"/>
      <c r="F684" s="22"/>
      <c r="G684" s="22"/>
      <c r="H684" s="22"/>
      <c r="I684" s="22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6.5" customHeight="1" x14ac:dyDescent="0.3">
      <c r="A685" s="20"/>
      <c r="B685" s="20"/>
      <c r="C685" s="22"/>
      <c r="D685" s="22"/>
      <c r="E685" s="22"/>
      <c r="F685" s="22"/>
      <c r="G685" s="22"/>
      <c r="H685" s="22"/>
      <c r="I685" s="22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6.5" customHeight="1" x14ac:dyDescent="0.3">
      <c r="A686" s="20"/>
      <c r="B686" s="20"/>
      <c r="C686" s="22"/>
      <c r="D686" s="22"/>
      <c r="E686" s="22"/>
      <c r="F686" s="22"/>
      <c r="G686" s="22"/>
      <c r="H686" s="22"/>
      <c r="I686" s="22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6.5" customHeight="1" x14ac:dyDescent="0.3">
      <c r="A687" s="20"/>
      <c r="B687" s="20"/>
      <c r="C687" s="22"/>
      <c r="D687" s="22"/>
      <c r="E687" s="22"/>
      <c r="F687" s="22"/>
      <c r="G687" s="22"/>
      <c r="H687" s="22"/>
      <c r="I687" s="22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6.5" customHeight="1" x14ac:dyDescent="0.3">
      <c r="A688" s="20"/>
      <c r="B688" s="20"/>
      <c r="C688" s="22"/>
      <c r="D688" s="22"/>
      <c r="E688" s="22"/>
      <c r="F688" s="22"/>
      <c r="G688" s="22"/>
      <c r="H688" s="22"/>
      <c r="I688" s="22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6.5" customHeight="1" x14ac:dyDescent="0.3">
      <c r="A689" s="20"/>
      <c r="B689" s="20"/>
      <c r="C689" s="22"/>
      <c r="D689" s="22"/>
      <c r="E689" s="22"/>
      <c r="F689" s="22"/>
      <c r="G689" s="22"/>
      <c r="H689" s="22"/>
      <c r="I689" s="22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6.5" customHeight="1" x14ac:dyDescent="0.3">
      <c r="A690" s="20"/>
      <c r="B690" s="20"/>
      <c r="C690" s="22"/>
      <c r="D690" s="22"/>
      <c r="E690" s="22"/>
      <c r="F690" s="22"/>
      <c r="G690" s="22"/>
      <c r="H690" s="22"/>
      <c r="I690" s="22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6.5" customHeight="1" x14ac:dyDescent="0.3">
      <c r="A691" s="20"/>
      <c r="B691" s="20"/>
      <c r="C691" s="22"/>
      <c r="D691" s="22"/>
      <c r="E691" s="22"/>
      <c r="F691" s="22"/>
      <c r="G691" s="22"/>
      <c r="H691" s="22"/>
      <c r="I691" s="22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6.5" customHeight="1" x14ac:dyDescent="0.3">
      <c r="A692" s="20"/>
      <c r="B692" s="20"/>
      <c r="C692" s="22"/>
      <c r="D692" s="22"/>
      <c r="E692" s="22"/>
      <c r="F692" s="22"/>
      <c r="G692" s="22"/>
      <c r="H692" s="22"/>
      <c r="I692" s="22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6.5" customHeight="1" x14ac:dyDescent="0.3">
      <c r="A693" s="20"/>
      <c r="B693" s="20"/>
      <c r="C693" s="22"/>
      <c r="D693" s="22"/>
      <c r="E693" s="22"/>
      <c r="F693" s="22"/>
      <c r="G693" s="22"/>
      <c r="H693" s="22"/>
      <c r="I693" s="22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6.5" customHeight="1" x14ac:dyDescent="0.3">
      <c r="A694" s="20"/>
      <c r="B694" s="20"/>
      <c r="C694" s="22"/>
      <c r="D694" s="22"/>
      <c r="E694" s="22"/>
      <c r="F694" s="22"/>
      <c r="G694" s="22"/>
      <c r="H694" s="22"/>
      <c r="I694" s="22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6.5" customHeight="1" x14ac:dyDescent="0.3">
      <c r="A695" s="20"/>
      <c r="B695" s="20"/>
      <c r="C695" s="22"/>
      <c r="D695" s="22"/>
      <c r="E695" s="22"/>
      <c r="F695" s="22"/>
      <c r="G695" s="22"/>
      <c r="H695" s="22"/>
      <c r="I695" s="22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6.5" customHeight="1" x14ac:dyDescent="0.3">
      <c r="A696" s="20"/>
      <c r="B696" s="20"/>
      <c r="C696" s="22"/>
      <c r="D696" s="22"/>
      <c r="E696" s="22"/>
      <c r="F696" s="22"/>
      <c r="G696" s="22"/>
      <c r="H696" s="22"/>
      <c r="I696" s="22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6.5" customHeight="1" x14ac:dyDescent="0.3">
      <c r="A697" s="20"/>
      <c r="B697" s="20"/>
      <c r="C697" s="22"/>
      <c r="D697" s="22"/>
      <c r="E697" s="22"/>
      <c r="F697" s="22"/>
      <c r="G697" s="22"/>
      <c r="H697" s="22"/>
      <c r="I697" s="22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6.5" customHeight="1" x14ac:dyDescent="0.3">
      <c r="A698" s="20"/>
      <c r="B698" s="20"/>
      <c r="C698" s="22"/>
      <c r="D698" s="22"/>
      <c r="E698" s="22"/>
      <c r="F698" s="22"/>
      <c r="G698" s="22"/>
      <c r="H698" s="22"/>
      <c r="I698" s="22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6.5" customHeight="1" x14ac:dyDescent="0.3">
      <c r="A699" s="20"/>
      <c r="B699" s="20"/>
      <c r="C699" s="22"/>
      <c r="D699" s="22"/>
      <c r="E699" s="22"/>
      <c r="F699" s="22"/>
      <c r="G699" s="22"/>
      <c r="H699" s="22"/>
      <c r="I699" s="22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6.5" customHeight="1" x14ac:dyDescent="0.3">
      <c r="A700" s="20"/>
      <c r="B700" s="20"/>
      <c r="C700" s="22"/>
      <c r="D700" s="22"/>
      <c r="E700" s="22"/>
      <c r="F700" s="22"/>
      <c r="G700" s="22"/>
      <c r="H700" s="22"/>
      <c r="I700" s="22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6.5" customHeight="1" x14ac:dyDescent="0.3">
      <c r="A701" s="20"/>
      <c r="B701" s="20"/>
      <c r="C701" s="22"/>
      <c r="D701" s="22"/>
      <c r="E701" s="22"/>
      <c r="F701" s="22"/>
      <c r="G701" s="22"/>
      <c r="H701" s="22"/>
      <c r="I701" s="22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6.5" customHeight="1" x14ac:dyDescent="0.3">
      <c r="A702" s="20"/>
      <c r="B702" s="20"/>
      <c r="C702" s="22"/>
      <c r="D702" s="22"/>
      <c r="E702" s="22"/>
      <c r="F702" s="22"/>
      <c r="G702" s="22"/>
      <c r="H702" s="22"/>
      <c r="I702" s="22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6.5" customHeight="1" x14ac:dyDescent="0.3">
      <c r="A703" s="20"/>
      <c r="B703" s="20"/>
      <c r="C703" s="22"/>
      <c r="D703" s="22"/>
      <c r="E703" s="22"/>
      <c r="F703" s="22"/>
      <c r="G703" s="22"/>
      <c r="H703" s="22"/>
      <c r="I703" s="22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6.5" customHeight="1" x14ac:dyDescent="0.3">
      <c r="A704" s="20"/>
      <c r="B704" s="20"/>
      <c r="C704" s="22"/>
      <c r="D704" s="22"/>
      <c r="E704" s="22"/>
      <c r="F704" s="22"/>
      <c r="G704" s="22"/>
      <c r="H704" s="22"/>
      <c r="I704" s="22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6.5" customHeight="1" x14ac:dyDescent="0.3">
      <c r="A705" s="20"/>
      <c r="B705" s="20"/>
      <c r="C705" s="22"/>
      <c r="D705" s="22"/>
      <c r="E705" s="22"/>
      <c r="F705" s="22"/>
      <c r="G705" s="22"/>
      <c r="H705" s="22"/>
      <c r="I705" s="22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6.5" customHeight="1" x14ac:dyDescent="0.3">
      <c r="A706" s="20"/>
      <c r="B706" s="20"/>
      <c r="C706" s="22"/>
      <c r="D706" s="22"/>
      <c r="E706" s="22"/>
      <c r="F706" s="22"/>
      <c r="G706" s="22"/>
      <c r="H706" s="22"/>
      <c r="I706" s="22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6.5" customHeight="1" x14ac:dyDescent="0.3">
      <c r="A707" s="20"/>
      <c r="B707" s="20"/>
      <c r="C707" s="22"/>
      <c r="D707" s="22"/>
      <c r="E707" s="22"/>
      <c r="F707" s="22"/>
      <c r="G707" s="22"/>
      <c r="H707" s="22"/>
      <c r="I707" s="22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6.5" customHeight="1" x14ac:dyDescent="0.3">
      <c r="A708" s="20"/>
      <c r="B708" s="20"/>
      <c r="C708" s="22"/>
      <c r="D708" s="22"/>
      <c r="E708" s="22"/>
      <c r="F708" s="22"/>
      <c r="G708" s="22"/>
      <c r="H708" s="22"/>
      <c r="I708" s="22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6.5" customHeight="1" x14ac:dyDescent="0.3">
      <c r="A709" s="20"/>
      <c r="B709" s="20"/>
      <c r="C709" s="22"/>
      <c r="D709" s="22"/>
      <c r="E709" s="22"/>
      <c r="F709" s="22"/>
      <c r="G709" s="22"/>
      <c r="H709" s="22"/>
      <c r="I709" s="22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6.5" customHeight="1" x14ac:dyDescent="0.3">
      <c r="A710" s="20"/>
      <c r="B710" s="20"/>
      <c r="C710" s="22"/>
      <c r="D710" s="22"/>
      <c r="E710" s="22"/>
      <c r="F710" s="22"/>
      <c r="G710" s="22"/>
      <c r="H710" s="22"/>
      <c r="I710" s="22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6.5" customHeight="1" x14ac:dyDescent="0.3">
      <c r="A711" s="20"/>
      <c r="B711" s="20"/>
      <c r="C711" s="22"/>
      <c r="D711" s="22"/>
      <c r="E711" s="22"/>
      <c r="F711" s="22"/>
      <c r="G711" s="22"/>
      <c r="H711" s="22"/>
      <c r="I711" s="22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6.5" customHeight="1" x14ac:dyDescent="0.3">
      <c r="A712" s="20"/>
      <c r="B712" s="20"/>
      <c r="C712" s="22"/>
      <c r="D712" s="22"/>
      <c r="E712" s="22"/>
      <c r="F712" s="22"/>
      <c r="G712" s="22"/>
      <c r="H712" s="22"/>
      <c r="I712" s="22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6.5" customHeight="1" x14ac:dyDescent="0.3">
      <c r="A713" s="20"/>
      <c r="B713" s="20"/>
      <c r="C713" s="22"/>
      <c r="D713" s="22"/>
      <c r="E713" s="22"/>
      <c r="F713" s="22"/>
      <c r="G713" s="22"/>
      <c r="H713" s="22"/>
      <c r="I713" s="22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6.5" customHeight="1" x14ac:dyDescent="0.3">
      <c r="A714" s="20"/>
      <c r="B714" s="20"/>
      <c r="C714" s="22"/>
      <c r="D714" s="22"/>
      <c r="E714" s="22"/>
      <c r="F714" s="22"/>
      <c r="G714" s="22"/>
      <c r="H714" s="22"/>
      <c r="I714" s="22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6.5" customHeight="1" x14ac:dyDescent="0.3">
      <c r="A715" s="20"/>
      <c r="B715" s="20"/>
      <c r="C715" s="22"/>
      <c r="D715" s="22"/>
      <c r="E715" s="22"/>
      <c r="F715" s="22"/>
      <c r="G715" s="22"/>
      <c r="H715" s="22"/>
      <c r="I715" s="22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6.5" customHeight="1" x14ac:dyDescent="0.3">
      <c r="A716" s="20"/>
      <c r="B716" s="20"/>
      <c r="C716" s="22"/>
      <c r="D716" s="22"/>
      <c r="E716" s="22"/>
      <c r="F716" s="22"/>
      <c r="G716" s="22"/>
      <c r="H716" s="22"/>
      <c r="I716" s="22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6.5" customHeight="1" x14ac:dyDescent="0.3">
      <c r="A717" s="20"/>
      <c r="B717" s="20"/>
      <c r="C717" s="22"/>
      <c r="D717" s="22"/>
      <c r="E717" s="22"/>
      <c r="F717" s="22"/>
      <c r="G717" s="22"/>
      <c r="H717" s="22"/>
      <c r="I717" s="22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6.5" customHeight="1" x14ac:dyDescent="0.3">
      <c r="A718" s="20"/>
      <c r="B718" s="20"/>
      <c r="C718" s="22"/>
      <c r="D718" s="22"/>
      <c r="E718" s="22"/>
      <c r="F718" s="22"/>
      <c r="G718" s="22"/>
      <c r="H718" s="22"/>
      <c r="I718" s="22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6.5" customHeight="1" x14ac:dyDescent="0.3">
      <c r="A719" s="20"/>
      <c r="B719" s="20"/>
      <c r="C719" s="22"/>
      <c r="D719" s="22"/>
      <c r="E719" s="22"/>
      <c r="F719" s="22"/>
      <c r="G719" s="22"/>
      <c r="H719" s="22"/>
      <c r="I719" s="22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6.5" customHeight="1" x14ac:dyDescent="0.3">
      <c r="A720" s="20"/>
      <c r="B720" s="20"/>
      <c r="C720" s="22"/>
      <c r="D720" s="22"/>
      <c r="E720" s="22"/>
      <c r="F720" s="22"/>
      <c r="G720" s="22"/>
      <c r="H720" s="22"/>
      <c r="I720" s="22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6.5" customHeight="1" x14ac:dyDescent="0.3">
      <c r="A721" s="20"/>
      <c r="B721" s="20"/>
      <c r="C721" s="22"/>
      <c r="D721" s="22"/>
      <c r="E721" s="22"/>
      <c r="F721" s="22"/>
      <c r="G721" s="22"/>
      <c r="H721" s="22"/>
      <c r="I721" s="22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6.5" customHeight="1" x14ac:dyDescent="0.3">
      <c r="A722" s="20"/>
      <c r="B722" s="20"/>
      <c r="C722" s="22"/>
      <c r="D722" s="22"/>
      <c r="E722" s="22"/>
      <c r="F722" s="22"/>
      <c r="G722" s="22"/>
      <c r="H722" s="22"/>
      <c r="I722" s="22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6.5" customHeight="1" x14ac:dyDescent="0.3">
      <c r="A723" s="20"/>
      <c r="B723" s="20"/>
      <c r="C723" s="22"/>
      <c r="D723" s="22"/>
      <c r="E723" s="22"/>
      <c r="F723" s="22"/>
      <c r="G723" s="22"/>
      <c r="H723" s="22"/>
      <c r="I723" s="22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6.5" customHeight="1" x14ac:dyDescent="0.3">
      <c r="A724" s="20"/>
      <c r="B724" s="20"/>
      <c r="C724" s="22"/>
      <c r="D724" s="22"/>
      <c r="E724" s="22"/>
      <c r="F724" s="22"/>
      <c r="G724" s="22"/>
      <c r="H724" s="22"/>
      <c r="I724" s="22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6.5" customHeight="1" x14ac:dyDescent="0.3">
      <c r="A725" s="20"/>
      <c r="B725" s="20"/>
      <c r="C725" s="22"/>
      <c r="D725" s="22"/>
      <c r="E725" s="22"/>
      <c r="F725" s="22"/>
      <c r="G725" s="22"/>
      <c r="H725" s="22"/>
      <c r="I725" s="22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6.5" customHeight="1" x14ac:dyDescent="0.3">
      <c r="A726" s="20"/>
      <c r="B726" s="20"/>
      <c r="C726" s="22"/>
      <c r="D726" s="22"/>
      <c r="E726" s="22"/>
      <c r="F726" s="22"/>
      <c r="G726" s="22"/>
      <c r="H726" s="22"/>
      <c r="I726" s="22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6.5" customHeight="1" x14ac:dyDescent="0.3">
      <c r="A727" s="20"/>
      <c r="B727" s="20"/>
      <c r="C727" s="22"/>
      <c r="D727" s="22"/>
      <c r="E727" s="22"/>
      <c r="F727" s="22"/>
      <c r="G727" s="22"/>
      <c r="H727" s="22"/>
      <c r="I727" s="22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6.5" customHeight="1" x14ac:dyDescent="0.3">
      <c r="A728" s="20"/>
      <c r="B728" s="20"/>
      <c r="C728" s="22"/>
      <c r="D728" s="22"/>
      <c r="E728" s="22"/>
      <c r="F728" s="22"/>
      <c r="G728" s="22"/>
      <c r="H728" s="22"/>
      <c r="I728" s="22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6.5" customHeight="1" x14ac:dyDescent="0.3">
      <c r="A729" s="20"/>
      <c r="B729" s="20"/>
      <c r="C729" s="22"/>
      <c r="D729" s="22"/>
      <c r="E729" s="22"/>
      <c r="F729" s="22"/>
      <c r="G729" s="22"/>
      <c r="H729" s="22"/>
      <c r="I729" s="22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6.5" customHeight="1" x14ac:dyDescent="0.3">
      <c r="A730" s="20"/>
      <c r="B730" s="20"/>
      <c r="C730" s="22"/>
      <c r="D730" s="22"/>
      <c r="E730" s="22"/>
      <c r="F730" s="22"/>
      <c r="G730" s="22"/>
      <c r="H730" s="22"/>
      <c r="I730" s="22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6.5" customHeight="1" x14ac:dyDescent="0.3">
      <c r="A731" s="20"/>
      <c r="B731" s="20"/>
      <c r="C731" s="22"/>
      <c r="D731" s="22"/>
      <c r="E731" s="22"/>
      <c r="F731" s="22"/>
      <c r="G731" s="22"/>
      <c r="H731" s="22"/>
      <c r="I731" s="22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6.5" customHeight="1" x14ac:dyDescent="0.3">
      <c r="A732" s="20"/>
      <c r="B732" s="20"/>
      <c r="C732" s="22"/>
      <c r="D732" s="22"/>
      <c r="E732" s="22"/>
      <c r="F732" s="22"/>
      <c r="G732" s="22"/>
      <c r="H732" s="22"/>
      <c r="I732" s="22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6.5" customHeight="1" x14ac:dyDescent="0.3">
      <c r="A733" s="20"/>
      <c r="B733" s="20"/>
      <c r="C733" s="22"/>
      <c r="D733" s="22"/>
      <c r="E733" s="22"/>
      <c r="F733" s="22"/>
      <c r="G733" s="22"/>
      <c r="H733" s="22"/>
      <c r="I733" s="22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6.5" customHeight="1" x14ac:dyDescent="0.3">
      <c r="A734" s="20"/>
      <c r="B734" s="20"/>
      <c r="C734" s="22"/>
      <c r="D734" s="22"/>
      <c r="E734" s="22"/>
      <c r="F734" s="22"/>
      <c r="G734" s="22"/>
      <c r="H734" s="22"/>
      <c r="I734" s="22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6.5" customHeight="1" x14ac:dyDescent="0.3">
      <c r="A735" s="20"/>
      <c r="B735" s="20"/>
      <c r="C735" s="22"/>
      <c r="D735" s="22"/>
      <c r="E735" s="22"/>
      <c r="F735" s="22"/>
      <c r="G735" s="22"/>
      <c r="H735" s="22"/>
      <c r="I735" s="22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6.5" customHeight="1" x14ac:dyDescent="0.3">
      <c r="A736" s="20"/>
      <c r="B736" s="20"/>
      <c r="C736" s="22"/>
      <c r="D736" s="22"/>
      <c r="E736" s="22"/>
      <c r="F736" s="22"/>
      <c r="G736" s="22"/>
      <c r="H736" s="22"/>
      <c r="I736" s="22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6.5" customHeight="1" x14ac:dyDescent="0.3">
      <c r="A737" s="20"/>
      <c r="B737" s="20"/>
      <c r="C737" s="22"/>
      <c r="D737" s="22"/>
      <c r="E737" s="22"/>
      <c r="F737" s="22"/>
      <c r="G737" s="22"/>
      <c r="H737" s="22"/>
      <c r="I737" s="22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6.5" customHeight="1" x14ac:dyDescent="0.3">
      <c r="A738" s="20"/>
      <c r="B738" s="20"/>
      <c r="C738" s="22"/>
      <c r="D738" s="22"/>
      <c r="E738" s="22"/>
      <c r="F738" s="22"/>
      <c r="G738" s="22"/>
      <c r="H738" s="22"/>
      <c r="I738" s="22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6.5" customHeight="1" x14ac:dyDescent="0.3">
      <c r="A739" s="20"/>
      <c r="B739" s="20"/>
      <c r="C739" s="22"/>
      <c r="D739" s="22"/>
      <c r="E739" s="22"/>
      <c r="F739" s="22"/>
      <c r="G739" s="22"/>
      <c r="H739" s="22"/>
      <c r="I739" s="22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6.5" customHeight="1" x14ac:dyDescent="0.3">
      <c r="A740" s="20"/>
      <c r="B740" s="20"/>
      <c r="C740" s="22"/>
      <c r="D740" s="22"/>
      <c r="E740" s="22"/>
      <c r="F740" s="22"/>
      <c r="G740" s="22"/>
      <c r="H740" s="22"/>
      <c r="I740" s="22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6.5" customHeight="1" x14ac:dyDescent="0.3">
      <c r="A741" s="20"/>
      <c r="B741" s="20"/>
      <c r="C741" s="22"/>
      <c r="D741" s="22"/>
      <c r="E741" s="22"/>
      <c r="F741" s="22"/>
      <c r="G741" s="22"/>
      <c r="H741" s="22"/>
      <c r="I741" s="22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6.5" customHeight="1" x14ac:dyDescent="0.3">
      <c r="A742" s="20"/>
      <c r="B742" s="20"/>
      <c r="C742" s="22"/>
      <c r="D742" s="22"/>
      <c r="E742" s="22"/>
      <c r="F742" s="22"/>
      <c r="G742" s="22"/>
      <c r="H742" s="22"/>
      <c r="I742" s="22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6.5" customHeight="1" x14ac:dyDescent="0.3">
      <c r="A743" s="20"/>
      <c r="B743" s="20"/>
      <c r="C743" s="22"/>
      <c r="D743" s="22"/>
      <c r="E743" s="22"/>
      <c r="F743" s="22"/>
      <c r="G743" s="22"/>
      <c r="H743" s="22"/>
      <c r="I743" s="22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6.5" customHeight="1" x14ac:dyDescent="0.3">
      <c r="A744" s="20"/>
      <c r="B744" s="20"/>
      <c r="C744" s="22"/>
      <c r="D744" s="22"/>
      <c r="E744" s="22"/>
      <c r="F744" s="22"/>
      <c r="G744" s="22"/>
      <c r="H744" s="22"/>
      <c r="I744" s="22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6.5" customHeight="1" x14ac:dyDescent="0.3">
      <c r="A745" s="20"/>
      <c r="B745" s="20"/>
      <c r="C745" s="22"/>
      <c r="D745" s="22"/>
      <c r="E745" s="22"/>
      <c r="F745" s="22"/>
      <c r="G745" s="22"/>
      <c r="H745" s="22"/>
      <c r="I745" s="22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6.5" customHeight="1" x14ac:dyDescent="0.3">
      <c r="A746" s="20"/>
      <c r="B746" s="20"/>
      <c r="C746" s="22"/>
      <c r="D746" s="22"/>
      <c r="E746" s="22"/>
      <c r="F746" s="22"/>
      <c r="G746" s="22"/>
      <c r="H746" s="22"/>
      <c r="I746" s="22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6.5" customHeight="1" x14ac:dyDescent="0.3">
      <c r="A747" s="20"/>
      <c r="B747" s="20"/>
      <c r="C747" s="22"/>
      <c r="D747" s="22"/>
      <c r="E747" s="22"/>
      <c r="F747" s="22"/>
      <c r="G747" s="22"/>
      <c r="H747" s="22"/>
      <c r="I747" s="22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6.5" customHeight="1" x14ac:dyDescent="0.3">
      <c r="A748" s="20"/>
      <c r="B748" s="20"/>
      <c r="C748" s="22"/>
      <c r="D748" s="22"/>
      <c r="E748" s="22"/>
      <c r="F748" s="22"/>
      <c r="G748" s="22"/>
      <c r="H748" s="22"/>
      <c r="I748" s="22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6.5" customHeight="1" x14ac:dyDescent="0.3">
      <c r="A749" s="20"/>
      <c r="B749" s="20"/>
      <c r="C749" s="22"/>
      <c r="D749" s="22"/>
      <c r="E749" s="22"/>
      <c r="F749" s="22"/>
      <c r="G749" s="22"/>
      <c r="H749" s="22"/>
      <c r="I749" s="22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6.5" customHeight="1" x14ac:dyDescent="0.3">
      <c r="A750" s="20"/>
      <c r="B750" s="20"/>
      <c r="C750" s="22"/>
      <c r="D750" s="22"/>
      <c r="E750" s="22"/>
      <c r="F750" s="22"/>
      <c r="G750" s="22"/>
      <c r="H750" s="22"/>
      <c r="I750" s="22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6.5" customHeight="1" x14ac:dyDescent="0.3">
      <c r="A751" s="20"/>
      <c r="B751" s="20"/>
      <c r="C751" s="22"/>
      <c r="D751" s="22"/>
      <c r="E751" s="22"/>
      <c r="F751" s="22"/>
      <c r="G751" s="22"/>
      <c r="H751" s="22"/>
      <c r="I751" s="22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6.5" customHeight="1" x14ac:dyDescent="0.3">
      <c r="A752" s="20"/>
      <c r="B752" s="20"/>
      <c r="C752" s="22"/>
      <c r="D752" s="22"/>
      <c r="E752" s="22"/>
      <c r="F752" s="22"/>
      <c r="G752" s="22"/>
      <c r="H752" s="22"/>
      <c r="I752" s="22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6.5" customHeight="1" x14ac:dyDescent="0.3">
      <c r="A753" s="20"/>
      <c r="B753" s="20"/>
      <c r="C753" s="22"/>
      <c r="D753" s="22"/>
      <c r="E753" s="22"/>
      <c r="F753" s="22"/>
      <c r="G753" s="22"/>
      <c r="H753" s="22"/>
      <c r="I753" s="22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6.5" customHeight="1" x14ac:dyDescent="0.3">
      <c r="A754" s="20"/>
      <c r="B754" s="20"/>
      <c r="C754" s="22"/>
      <c r="D754" s="22"/>
      <c r="E754" s="22"/>
      <c r="F754" s="22"/>
      <c r="G754" s="22"/>
      <c r="H754" s="22"/>
      <c r="I754" s="22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6.5" customHeight="1" x14ac:dyDescent="0.3">
      <c r="A755" s="20"/>
      <c r="B755" s="20"/>
      <c r="C755" s="22"/>
      <c r="D755" s="22"/>
      <c r="E755" s="22"/>
      <c r="F755" s="22"/>
      <c r="G755" s="22"/>
      <c r="H755" s="22"/>
      <c r="I755" s="22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6.5" customHeight="1" x14ac:dyDescent="0.3">
      <c r="A756" s="20"/>
      <c r="B756" s="20"/>
      <c r="C756" s="22"/>
      <c r="D756" s="22"/>
      <c r="E756" s="22"/>
      <c r="F756" s="22"/>
      <c r="G756" s="22"/>
      <c r="H756" s="22"/>
      <c r="I756" s="22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6.5" customHeight="1" x14ac:dyDescent="0.3">
      <c r="A757" s="20"/>
      <c r="B757" s="20"/>
      <c r="C757" s="22"/>
      <c r="D757" s="22"/>
      <c r="E757" s="22"/>
      <c r="F757" s="22"/>
      <c r="G757" s="22"/>
      <c r="H757" s="22"/>
      <c r="I757" s="22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6.5" customHeight="1" x14ac:dyDescent="0.3">
      <c r="A758" s="20"/>
      <c r="B758" s="20"/>
      <c r="C758" s="22"/>
      <c r="D758" s="22"/>
      <c r="E758" s="22"/>
      <c r="F758" s="22"/>
      <c r="G758" s="22"/>
      <c r="H758" s="22"/>
      <c r="I758" s="22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6.5" customHeight="1" x14ac:dyDescent="0.3">
      <c r="A759" s="20"/>
      <c r="B759" s="20"/>
      <c r="C759" s="22"/>
      <c r="D759" s="22"/>
      <c r="E759" s="22"/>
      <c r="F759" s="22"/>
      <c r="G759" s="22"/>
      <c r="H759" s="22"/>
      <c r="I759" s="22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6.5" customHeight="1" x14ac:dyDescent="0.3">
      <c r="A760" s="20"/>
      <c r="B760" s="20"/>
      <c r="C760" s="22"/>
      <c r="D760" s="22"/>
      <c r="E760" s="22"/>
      <c r="F760" s="22"/>
      <c r="G760" s="22"/>
      <c r="H760" s="22"/>
      <c r="I760" s="22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6.5" customHeight="1" x14ac:dyDescent="0.3">
      <c r="A761" s="20"/>
      <c r="B761" s="20"/>
      <c r="C761" s="22"/>
      <c r="D761" s="22"/>
      <c r="E761" s="22"/>
      <c r="F761" s="22"/>
      <c r="G761" s="22"/>
      <c r="H761" s="22"/>
      <c r="I761" s="22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6.5" customHeight="1" x14ac:dyDescent="0.3">
      <c r="A762" s="20"/>
      <c r="B762" s="20"/>
      <c r="C762" s="22"/>
      <c r="D762" s="22"/>
      <c r="E762" s="22"/>
      <c r="F762" s="22"/>
      <c r="G762" s="22"/>
      <c r="H762" s="22"/>
      <c r="I762" s="22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6.5" customHeight="1" x14ac:dyDescent="0.3">
      <c r="A763" s="20"/>
      <c r="B763" s="20"/>
      <c r="C763" s="22"/>
      <c r="D763" s="22"/>
      <c r="E763" s="22"/>
      <c r="F763" s="22"/>
      <c r="G763" s="22"/>
      <c r="H763" s="22"/>
      <c r="I763" s="22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6.5" customHeight="1" x14ac:dyDescent="0.3">
      <c r="A764" s="20"/>
      <c r="B764" s="20"/>
      <c r="C764" s="22"/>
      <c r="D764" s="22"/>
      <c r="E764" s="22"/>
      <c r="F764" s="22"/>
      <c r="G764" s="22"/>
      <c r="H764" s="22"/>
      <c r="I764" s="22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6.5" customHeight="1" x14ac:dyDescent="0.3">
      <c r="A765" s="20"/>
      <c r="B765" s="20"/>
      <c r="C765" s="22"/>
      <c r="D765" s="22"/>
      <c r="E765" s="22"/>
      <c r="F765" s="22"/>
      <c r="G765" s="22"/>
      <c r="H765" s="22"/>
      <c r="I765" s="22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6.5" customHeight="1" x14ac:dyDescent="0.3">
      <c r="A766" s="20"/>
      <c r="B766" s="20"/>
      <c r="C766" s="22"/>
      <c r="D766" s="22"/>
      <c r="E766" s="22"/>
      <c r="F766" s="22"/>
      <c r="G766" s="22"/>
      <c r="H766" s="22"/>
      <c r="I766" s="22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6.5" customHeight="1" x14ac:dyDescent="0.3">
      <c r="A767" s="20"/>
      <c r="B767" s="20"/>
      <c r="C767" s="22"/>
      <c r="D767" s="22"/>
      <c r="E767" s="22"/>
      <c r="F767" s="22"/>
      <c r="G767" s="22"/>
      <c r="H767" s="22"/>
      <c r="I767" s="22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6.5" customHeight="1" x14ac:dyDescent="0.3">
      <c r="A768" s="20"/>
      <c r="B768" s="20"/>
      <c r="C768" s="22"/>
      <c r="D768" s="22"/>
      <c r="E768" s="22"/>
      <c r="F768" s="22"/>
      <c r="G768" s="22"/>
      <c r="H768" s="22"/>
      <c r="I768" s="22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6.5" customHeight="1" x14ac:dyDescent="0.3">
      <c r="A769" s="20"/>
      <c r="B769" s="20"/>
      <c r="C769" s="22"/>
      <c r="D769" s="22"/>
      <c r="E769" s="22"/>
      <c r="F769" s="22"/>
      <c r="G769" s="22"/>
      <c r="H769" s="22"/>
      <c r="I769" s="22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6.5" customHeight="1" x14ac:dyDescent="0.3">
      <c r="A770" s="20"/>
      <c r="B770" s="20"/>
      <c r="C770" s="22"/>
      <c r="D770" s="22"/>
      <c r="E770" s="22"/>
      <c r="F770" s="22"/>
      <c r="G770" s="22"/>
      <c r="H770" s="22"/>
      <c r="I770" s="22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6.5" customHeight="1" x14ac:dyDescent="0.3">
      <c r="A771" s="20"/>
      <c r="B771" s="20"/>
      <c r="C771" s="22"/>
      <c r="D771" s="22"/>
      <c r="E771" s="22"/>
      <c r="F771" s="22"/>
      <c r="G771" s="22"/>
      <c r="H771" s="22"/>
      <c r="I771" s="22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6.5" customHeight="1" x14ac:dyDescent="0.3">
      <c r="A772" s="20"/>
      <c r="B772" s="20"/>
      <c r="C772" s="22"/>
      <c r="D772" s="22"/>
      <c r="E772" s="22"/>
      <c r="F772" s="22"/>
      <c r="G772" s="22"/>
      <c r="H772" s="22"/>
      <c r="I772" s="22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6.5" customHeight="1" x14ac:dyDescent="0.3">
      <c r="A773" s="20"/>
      <c r="B773" s="20"/>
      <c r="C773" s="22"/>
      <c r="D773" s="22"/>
      <c r="E773" s="22"/>
      <c r="F773" s="22"/>
      <c r="G773" s="22"/>
      <c r="H773" s="22"/>
      <c r="I773" s="22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6.5" customHeight="1" x14ac:dyDescent="0.3">
      <c r="A774" s="20"/>
      <c r="B774" s="20"/>
      <c r="C774" s="22"/>
      <c r="D774" s="22"/>
      <c r="E774" s="22"/>
      <c r="F774" s="22"/>
      <c r="G774" s="22"/>
      <c r="H774" s="22"/>
      <c r="I774" s="22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6.5" customHeight="1" x14ac:dyDescent="0.3">
      <c r="A775" s="20"/>
      <c r="B775" s="20"/>
      <c r="C775" s="22"/>
      <c r="D775" s="22"/>
      <c r="E775" s="22"/>
      <c r="F775" s="22"/>
      <c r="G775" s="22"/>
      <c r="H775" s="22"/>
      <c r="I775" s="22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6.5" customHeight="1" x14ac:dyDescent="0.3">
      <c r="A776" s="20"/>
      <c r="B776" s="20"/>
      <c r="C776" s="22"/>
      <c r="D776" s="22"/>
      <c r="E776" s="22"/>
      <c r="F776" s="22"/>
      <c r="G776" s="22"/>
      <c r="H776" s="22"/>
      <c r="I776" s="22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6.5" customHeight="1" x14ac:dyDescent="0.3">
      <c r="A777" s="20"/>
      <c r="B777" s="20"/>
      <c r="C777" s="22"/>
      <c r="D777" s="22"/>
      <c r="E777" s="22"/>
      <c r="F777" s="22"/>
      <c r="G777" s="22"/>
      <c r="H777" s="22"/>
      <c r="I777" s="22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6.5" customHeight="1" x14ac:dyDescent="0.3">
      <c r="A778" s="20"/>
      <c r="B778" s="20"/>
      <c r="C778" s="22"/>
      <c r="D778" s="22"/>
      <c r="E778" s="22"/>
      <c r="F778" s="22"/>
      <c r="G778" s="22"/>
      <c r="H778" s="22"/>
      <c r="I778" s="22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6.5" customHeight="1" x14ac:dyDescent="0.3">
      <c r="A779" s="20"/>
      <c r="B779" s="20"/>
      <c r="C779" s="22"/>
      <c r="D779" s="22"/>
      <c r="E779" s="22"/>
      <c r="F779" s="22"/>
      <c r="G779" s="22"/>
      <c r="H779" s="22"/>
      <c r="I779" s="22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6.5" customHeight="1" x14ac:dyDescent="0.3">
      <c r="A780" s="20"/>
      <c r="B780" s="20"/>
      <c r="C780" s="22"/>
      <c r="D780" s="22"/>
      <c r="E780" s="22"/>
      <c r="F780" s="22"/>
      <c r="G780" s="22"/>
      <c r="H780" s="22"/>
      <c r="I780" s="22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6.5" customHeight="1" x14ac:dyDescent="0.3">
      <c r="A781" s="20"/>
      <c r="B781" s="20"/>
      <c r="C781" s="22"/>
      <c r="D781" s="22"/>
      <c r="E781" s="22"/>
      <c r="F781" s="22"/>
      <c r="G781" s="22"/>
      <c r="H781" s="22"/>
      <c r="I781" s="22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6.5" customHeight="1" x14ac:dyDescent="0.3">
      <c r="A782" s="20"/>
      <c r="B782" s="20"/>
      <c r="C782" s="22"/>
      <c r="D782" s="22"/>
      <c r="E782" s="22"/>
      <c r="F782" s="22"/>
      <c r="G782" s="22"/>
      <c r="H782" s="22"/>
      <c r="I782" s="22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6.5" customHeight="1" x14ac:dyDescent="0.3">
      <c r="A783" s="20"/>
      <c r="B783" s="20"/>
      <c r="C783" s="22"/>
      <c r="D783" s="22"/>
      <c r="E783" s="22"/>
      <c r="F783" s="22"/>
      <c r="G783" s="22"/>
      <c r="H783" s="22"/>
      <c r="I783" s="22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6.5" customHeight="1" x14ac:dyDescent="0.3">
      <c r="A784" s="20"/>
      <c r="B784" s="20"/>
      <c r="C784" s="22"/>
      <c r="D784" s="22"/>
      <c r="E784" s="22"/>
      <c r="F784" s="22"/>
      <c r="G784" s="22"/>
      <c r="H784" s="22"/>
      <c r="I784" s="22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6.5" customHeight="1" x14ac:dyDescent="0.3">
      <c r="A785" s="20"/>
      <c r="B785" s="20"/>
      <c r="C785" s="22"/>
      <c r="D785" s="22"/>
      <c r="E785" s="22"/>
      <c r="F785" s="22"/>
      <c r="G785" s="22"/>
      <c r="H785" s="22"/>
      <c r="I785" s="22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6.5" customHeight="1" x14ac:dyDescent="0.3">
      <c r="A786" s="20"/>
      <c r="B786" s="20"/>
      <c r="C786" s="22"/>
      <c r="D786" s="22"/>
      <c r="E786" s="22"/>
      <c r="F786" s="22"/>
      <c r="G786" s="22"/>
      <c r="H786" s="22"/>
      <c r="I786" s="22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6.5" customHeight="1" x14ac:dyDescent="0.3">
      <c r="A787" s="20"/>
      <c r="B787" s="20"/>
      <c r="C787" s="22"/>
      <c r="D787" s="22"/>
      <c r="E787" s="22"/>
      <c r="F787" s="22"/>
      <c r="G787" s="22"/>
      <c r="H787" s="22"/>
      <c r="I787" s="22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6.5" customHeight="1" x14ac:dyDescent="0.3">
      <c r="A788" s="20"/>
      <c r="B788" s="20"/>
      <c r="C788" s="22"/>
      <c r="D788" s="22"/>
      <c r="E788" s="22"/>
      <c r="F788" s="22"/>
      <c r="G788" s="22"/>
      <c r="H788" s="22"/>
      <c r="I788" s="22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6.5" customHeight="1" x14ac:dyDescent="0.3">
      <c r="A789" s="20"/>
      <c r="B789" s="20"/>
      <c r="C789" s="22"/>
      <c r="D789" s="22"/>
      <c r="E789" s="22"/>
      <c r="F789" s="22"/>
      <c r="G789" s="22"/>
      <c r="H789" s="22"/>
      <c r="I789" s="22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6.5" customHeight="1" x14ac:dyDescent="0.3">
      <c r="A790" s="20"/>
      <c r="B790" s="20"/>
      <c r="C790" s="22"/>
      <c r="D790" s="22"/>
      <c r="E790" s="22"/>
      <c r="F790" s="22"/>
      <c r="G790" s="22"/>
      <c r="H790" s="22"/>
      <c r="I790" s="22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6.5" customHeight="1" x14ac:dyDescent="0.3">
      <c r="A791" s="20"/>
      <c r="B791" s="20"/>
      <c r="C791" s="22"/>
      <c r="D791" s="22"/>
      <c r="E791" s="22"/>
      <c r="F791" s="22"/>
      <c r="G791" s="22"/>
      <c r="H791" s="22"/>
      <c r="I791" s="22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6.5" customHeight="1" x14ac:dyDescent="0.3">
      <c r="A792" s="20"/>
      <c r="B792" s="20"/>
      <c r="C792" s="22"/>
      <c r="D792" s="22"/>
      <c r="E792" s="22"/>
      <c r="F792" s="22"/>
      <c r="G792" s="22"/>
      <c r="H792" s="22"/>
      <c r="I792" s="22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6.5" customHeight="1" x14ac:dyDescent="0.3">
      <c r="A793" s="20"/>
      <c r="B793" s="20"/>
      <c r="C793" s="22"/>
      <c r="D793" s="22"/>
      <c r="E793" s="22"/>
      <c r="F793" s="22"/>
      <c r="G793" s="22"/>
      <c r="H793" s="22"/>
      <c r="I793" s="22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6.5" customHeight="1" x14ac:dyDescent="0.3">
      <c r="A794" s="20"/>
      <c r="B794" s="20"/>
      <c r="C794" s="22"/>
      <c r="D794" s="22"/>
      <c r="E794" s="22"/>
      <c r="F794" s="22"/>
      <c r="G794" s="22"/>
      <c r="H794" s="22"/>
      <c r="I794" s="22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6.5" customHeight="1" x14ac:dyDescent="0.3">
      <c r="A795" s="20"/>
      <c r="B795" s="20"/>
      <c r="C795" s="22"/>
      <c r="D795" s="22"/>
      <c r="E795" s="22"/>
      <c r="F795" s="22"/>
      <c r="G795" s="22"/>
      <c r="H795" s="22"/>
      <c r="I795" s="22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6.5" customHeight="1" x14ac:dyDescent="0.3">
      <c r="A796" s="20"/>
      <c r="B796" s="20"/>
      <c r="C796" s="22"/>
      <c r="D796" s="22"/>
      <c r="E796" s="22"/>
      <c r="F796" s="22"/>
      <c r="G796" s="22"/>
      <c r="H796" s="22"/>
      <c r="I796" s="22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6.5" customHeight="1" x14ac:dyDescent="0.3">
      <c r="A797" s="20"/>
      <c r="B797" s="20"/>
      <c r="C797" s="22"/>
      <c r="D797" s="22"/>
      <c r="E797" s="22"/>
      <c r="F797" s="22"/>
      <c r="G797" s="22"/>
      <c r="H797" s="22"/>
      <c r="I797" s="22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6.5" customHeight="1" x14ac:dyDescent="0.3">
      <c r="A798" s="20"/>
      <c r="B798" s="20"/>
      <c r="C798" s="22"/>
      <c r="D798" s="22"/>
      <c r="E798" s="22"/>
      <c r="F798" s="22"/>
      <c r="G798" s="22"/>
      <c r="H798" s="22"/>
      <c r="I798" s="22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6.5" customHeight="1" x14ac:dyDescent="0.3">
      <c r="A799" s="20"/>
      <c r="B799" s="20"/>
      <c r="C799" s="22"/>
      <c r="D799" s="22"/>
      <c r="E799" s="22"/>
      <c r="F799" s="22"/>
      <c r="G799" s="22"/>
      <c r="H799" s="22"/>
      <c r="I799" s="22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6.5" customHeight="1" x14ac:dyDescent="0.3">
      <c r="A800" s="20"/>
      <c r="B800" s="20"/>
      <c r="C800" s="22"/>
      <c r="D800" s="22"/>
      <c r="E800" s="22"/>
      <c r="F800" s="22"/>
      <c r="G800" s="22"/>
      <c r="H800" s="22"/>
      <c r="I800" s="22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6.5" customHeight="1" x14ac:dyDescent="0.3">
      <c r="A801" s="20"/>
      <c r="B801" s="20"/>
      <c r="C801" s="22"/>
      <c r="D801" s="22"/>
      <c r="E801" s="22"/>
      <c r="F801" s="22"/>
      <c r="G801" s="22"/>
      <c r="H801" s="22"/>
      <c r="I801" s="22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6.5" customHeight="1" x14ac:dyDescent="0.3">
      <c r="A802" s="20"/>
      <c r="B802" s="20"/>
      <c r="C802" s="22"/>
      <c r="D802" s="22"/>
      <c r="E802" s="22"/>
      <c r="F802" s="22"/>
      <c r="G802" s="22"/>
      <c r="H802" s="22"/>
      <c r="I802" s="22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6.5" customHeight="1" x14ac:dyDescent="0.3">
      <c r="A803" s="20"/>
      <c r="B803" s="20"/>
      <c r="C803" s="22"/>
      <c r="D803" s="22"/>
      <c r="E803" s="22"/>
      <c r="F803" s="22"/>
      <c r="G803" s="22"/>
      <c r="H803" s="22"/>
      <c r="I803" s="22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6.5" customHeight="1" x14ac:dyDescent="0.3">
      <c r="A804" s="20"/>
      <c r="B804" s="20"/>
      <c r="C804" s="22"/>
      <c r="D804" s="22"/>
      <c r="E804" s="22"/>
      <c r="F804" s="22"/>
      <c r="G804" s="22"/>
      <c r="H804" s="22"/>
      <c r="I804" s="22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6.5" customHeight="1" x14ac:dyDescent="0.3">
      <c r="A805" s="20"/>
      <c r="B805" s="20"/>
      <c r="C805" s="22"/>
      <c r="D805" s="22"/>
      <c r="E805" s="22"/>
      <c r="F805" s="22"/>
      <c r="G805" s="22"/>
      <c r="H805" s="22"/>
      <c r="I805" s="22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6.5" customHeight="1" x14ac:dyDescent="0.3">
      <c r="A806" s="20"/>
      <c r="B806" s="20"/>
      <c r="C806" s="22"/>
      <c r="D806" s="22"/>
      <c r="E806" s="22"/>
      <c r="F806" s="22"/>
      <c r="G806" s="22"/>
      <c r="H806" s="22"/>
      <c r="I806" s="22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6.5" customHeight="1" x14ac:dyDescent="0.3">
      <c r="A807" s="20"/>
      <c r="B807" s="20"/>
      <c r="C807" s="22"/>
      <c r="D807" s="22"/>
      <c r="E807" s="22"/>
      <c r="F807" s="22"/>
      <c r="G807" s="22"/>
      <c r="H807" s="22"/>
      <c r="I807" s="22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6.5" customHeight="1" x14ac:dyDescent="0.3">
      <c r="A808" s="20"/>
      <c r="B808" s="20"/>
      <c r="C808" s="22"/>
      <c r="D808" s="22"/>
      <c r="E808" s="22"/>
      <c r="F808" s="22"/>
      <c r="G808" s="22"/>
      <c r="H808" s="22"/>
      <c r="I808" s="22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6.5" customHeight="1" x14ac:dyDescent="0.3">
      <c r="A809" s="20"/>
      <c r="B809" s="20"/>
      <c r="C809" s="22"/>
      <c r="D809" s="22"/>
      <c r="E809" s="22"/>
      <c r="F809" s="22"/>
      <c r="G809" s="22"/>
      <c r="H809" s="22"/>
      <c r="I809" s="22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6.5" customHeight="1" x14ac:dyDescent="0.3">
      <c r="A810" s="20"/>
      <c r="B810" s="20"/>
      <c r="C810" s="22"/>
      <c r="D810" s="22"/>
      <c r="E810" s="22"/>
      <c r="F810" s="22"/>
      <c r="G810" s="22"/>
      <c r="H810" s="22"/>
      <c r="I810" s="22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6.5" customHeight="1" x14ac:dyDescent="0.3">
      <c r="A811" s="20"/>
      <c r="B811" s="20"/>
      <c r="C811" s="22"/>
      <c r="D811" s="22"/>
      <c r="E811" s="22"/>
      <c r="F811" s="22"/>
      <c r="G811" s="22"/>
      <c r="H811" s="22"/>
      <c r="I811" s="22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6.5" customHeight="1" x14ac:dyDescent="0.3">
      <c r="A812" s="20"/>
      <c r="B812" s="20"/>
      <c r="C812" s="22"/>
      <c r="D812" s="22"/>
      <c r="E812" s="22"/>
      <c r="F812" s="22"/>
      <c r="G812" s="22"/>
      <c r="H812" s="22"/>
      <c r="I812" s="22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6.5" customHeight="1" x14ac:dyDescent="0.3">
      <c r="A813" s="20"/>
      <c r="B813" s="20"/>
      <c r="C813" s="22"/>
      <c r="D813" s="22"/>
      <c r="E813" s="22"/>
      <c r="F813" s="22"/>
      <c r="G813" s="22"/>
      <c r="H813" s="22"/>
      <c r="I813" s="22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6.5" customHeight="1" x14ac:dyDescent="0.3">
      <c r="A814" s="20"/>
      <c r="B814" s="20"/>
      <c r="C814" s="22"/>
      <c r="D814" s="22"/>
      <c r="E814" s="22"/>
      <c r="F814" s="22"/>
      <c r="G814" s="22"/>
      <c r="H814" s="22"/>
      <c r="I814" s="22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6.5" customHeight="1" x14ac:dyDescent="0.3">
      <c r="A815" s="20"/>
      <c r="B815" s="20"/>
      <c r="C815" s="22"/>
      <c r="D815" s="22"/>
      <c r="E815" s="22"/>
      <c r="F815" s="22"/>
      <c r="G815" s="22"/>
      <c r="H815" s="22"/>
      <c r="I815" s="22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6.5" customHeight="1" x14ac:dyDescent="0.3">
      <c r="A816" s="20"/>
      <c r="B816" s="20"/>
      <c r="C816" s="22"/>
      <c r="D816" s="22"/>
      <c r="E816" s="22"/>
      <c r="F816" s="22"/>
      <c r="G816" s="22"/>
      <c r="H816" s="22"/>
      <c r="I816" s="22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6.5" customHeight="1" x14ac:dyDescent="0.3">
      <c r="A817" s="20"/>
      <c r="B817" s="20"/>
      <c r="C817" s="22"/>
      <c r="D817" s="22"/>
      <c r="E817" s="22"/>
      <c r="F817" s="22"/>
      <c r="G817" s="22"/>
      <c r="H817" s="22"/>
      <c r="I817" s="22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6.5" customHeight="1" x14ac:dyDescent="0.3">
      <c r="A818" s="20"/>
      <c r="B818" s="20"/>
      <c r="C818" s="22"/>
      <c r="D818" s="22"/>
      <c r="E818" s="22"/>
      <c r="F818" s="22"/>
      <c r="G818" s="22"/>
      <c r="H818" s="22"/>
      <c r="I818" s="22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6.5" customHeight="1" x14ac:dyDescent="0.3">
      <c r="A819" s="20"/>
      <c r="B819" s="20"/>
      <c r="C819" s="22"/>
      <c r="D819" s="22"/>
      <c r="E819" s="22"/>
      <c r="F819" s="22"/>
      <c r="G819" s="22"/>
      <c r="H819" s="22"/>
      <c r="I819" s="22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6.5" customHeight="1" x14ac:dyDescent="0.3">
      <c r="A820" s="20"/>
      <c r="B820" s="20"/>
      <c r="C820" s="22"/>
      <c r="D820" s="22"/>
      <c r="E820" s="22"/>
      <c r="F820" s="22"/>
      <c r="G820" s="22"/>
      <c r="H820" s="22"/>
      <c r="I820" s="22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6.5" customHeight="1" x14ac:dyDescent="0.3">
      <c r="A821" s="20"/>
      <c r="B821" s="20"/>
      <c r="C821" s="22"/>
      <c r="D821" s="22"/>
      <c r="E821" s="22"/>
      <c r="F821" s="22"/>
      <c r="G821" s="22"/>
      <c r="H821" s="22"/>
      <c r="I821" s="22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6.5" customHeight="1" x14ac:dyDescent="0.3">
      <c r="A822" s="20"/>
      <c r="B822" s="20"/>
      <c r="C822" s="22"/>
      <c r="D822" s="22"/>
      <c r="E822" s="22"/>
      <c r="F822" s="22"/>
      <c r="G822" s="22"/>
      <c r="H822" s="22"/>
      <c r="I822" s="22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6.5" customHeight="1" x14ac:dyDescent="0.3">
      <c r="A823" s="20"/>
      <c r="B823" s="20"/>
      <c r="C823" s="22"/>
      <c r="D823" s="22"/>
      <c r="E823" s="22"/>
      <c r="F823" s="22"/>
      <c r="G823" s="22"/>
      <c r="H823" s="22"/>
      <c r="I823" s="22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6.5" customHeight="1" x14ac:dyDescent="0.3">
      <c r="A824" s="20"/>
      <c r="B824" s="20"/>
      <c r="C824" s="22"/>
      <c r="D824" s="22"/>
      <c r="E824" s="22"/>
      <c r="F824" s="22"/>
      <c r="G824" s="22"/>
      <c r="H824" s="22"/>
      <c r="I824" s="22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6.5" customHeight="1" x14ac:dyDescent="0.3">
      <c r="A825" s="20"/>
      <c r="B825" s="20"/>
      <c r="C825" s="22"/>
      <c r="D825" s="22"/>
      <c r="E825" s="22"/>
      <c r="F825" s="22"/>
      <c r="G825" s="22"/>
      <c r="H825" s="22"/>
      <c r="I825" s="22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6.5" customHeight="1" x14ac:dyDescent="0.3">
      <c r="A826" s="20"/>
      <c r="B826" s="20"/>
      <c r="C826" s="22"/>
      <c r="D826" s="22"/>
      <c r="E826" s="22"/>
      <c r="F826" s="22"/>
      <c r="G826" s="22"/>
      <c r="H826" s="22"/>
      <c r="I826" s="22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6.5" customHeight="1" x14ac:dyDescent="0.3">
      <c r="A827" s="20"/>
      <c r="B827" s="20"/>
      <c r="C827" s="22"/>
      <c r="D827" s="22"/>
      <c r="E827" s="22"/>
      <c r="F827" s="22"/>
      <c r="G827" s="22"/>
      <c r="H827" s="22"/>
      <c r="I827" s="22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6.5" customHeight="1" x14ac:dyDescent="0.3">
      <c r="A828" s="20"/>
      <c r="B828" s="20"/>
      <c r="C828" s="22"/>
      <c r="D828" s="22"/>
      <c r="E828" s="22"/>
      <c r="F828" s="22"/>
      <c r="G828" s="22"/>
      <c r="H828" s="22"/>
      <c r="I828" s="22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6.5" customHeight="1" x14ac:dyDescent="0.3">
      <c r="A829" s="20"/>
      <c r="B829" s="20"/>
      <c r="C829" s="22"/>
      <c r="D829" s="22"/>
      <c r="E829" s="22"/>
      <c r="F829" s="22"/>
      <c r="G829" s="22"/>
      <c r="H829" s="22"/>
      <c r="I829" s="22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6.5" customHeight="1" x14ac:dyDescent="0.3">
      <c r="A830" s="20"/>
      <c r="B830" s="20"/>
      <c r="C830" s="22"/>
      <c r="D830" s="22"/>
      <c r="E830" s="22"/>
      <c r="F830" s="22"/>
      <c r="G830" s="22"/>
      <c r="H830" s="22"/>
      <c r="I830" s="22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6.5" customHeight="1" x14ac:dyDescent="0.3">
      <c r="A831" s="20"/>
      <c r="B831" s="20"/>
      <c r="C831" s="22"/>
      <c r="D831" s="22"/>
      <c r="E831" s="22"/>
      <c r="F831" s="22"/>
      <c r="G831" s="22"/>
      <c r="H831" s="22"/>
      <c r="I831" s="22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6.5" customHeight="1" x14ac:dyDescent="0.3">
      <c r="A832" s="20"/>
      <c r="B832" s="20"/>
      <c r="C832" s="22"/>
      <c r="D832" s="22"/>
      <c r="E832" s="22"/>
      <c r="F832" s="22"/>
      <c r="G832" s="22"/>
      <c r="H832" s="22"/>
      <c r="I832" s="22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6.5" customHeight="1" x14ac:dyDescent="0.3">
      <c r="A833" s="20"/>
      <c r="B833" s="20"/>
      <c r="C833" s="22"/>
      <c r="D833" s="22"/>
      <c r="E833" s="22"/>
      <c r="F833" s="22"/>
      <c r="G833" s="22"/>
      <c r="H833" s="22"/>
      <c r="I833" s="22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6.5" customHeight="1" x14ac:dyDescent="0.3">
      <c r="A834" s="20"/>
      <c r="B834" s="20"/>
      <c r="C834" s="22"/>
      <c r="D834" s="22"/>
      <c r="E834" s="22"/>
      <c r="F834" s="22"/>
      <c r="G834" s="22"/>
      <c r="H834" s="22"/>
      <c r="I834" s="22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6.5" customHeight="1" x14ac:dyDescent="0.3">
      <c r="A835" s="20"/>
      <c r="B835" s="20"/>
      <c r="C835" s="22"/>
      <c r="D835" s="22"/>
      <c r="E835" s="22"/>
      <c r="F835" s="22"/>
      <c r="G835" s="22"/>
      <c r="H835" s="22"/>
      <c r="I835" s="22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6.5" customHeight="1" x14ac:dyDescent="0.3">
      <c r="A836" s="20"/>
      <c r="B836" s="20"/>
      <c r="C836" s="22"/>
      <c r="D836" s="22"/>
      <c r="E836" s="22"/>
      <c r="F836" s="22"/>
      <c r="G836" s="22"/>
      <c r="H836" s="22"/>
      <c r="I836" s="22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6.5" customHeight="1" x14ac:dyDescent="0.3">
      <c r="A837" s="20"/>
      <c r="B837" s="20"/>
      <c r="C837" s="22"/>
      <c r="D837" s="22"/>
      <c r="E837" s="22"/>
      <c r="F837" s="22"/>
      <c r="G837" s="22"/>
      <c r="H837" s="22"/>
      <c r="I837" s="22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6.5" customHeight="1" x14ac:dyDescent="0.3">
      <c r="A838" s="20"/>
      <c r="B838" s="20"/>
      <c r="C838" s="22"/>
      <c r="D838" s="22"/>
      <c r="E838" s="22"/>
      <c r="F838" s="22"/>
      <c r="G838" s="22"/>
      <c r="H838" s="22"/>
      <c r="I838" s="22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6.5" customHeight="1" x14ac:dyDescent="0.3">
      <c r="A839" s="20"/>
      <c r="B839" s="20"/>
      <c r="C839" s="22"/>
      <c r="D839" s="22"/>
      <c r="E839" s="22"/>
      <c r="F839" s="22"/>
      <c r="G839" s="22"/>
      <c r="H839" s="22"/>
      <c r="I839" s="22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6.5" customHeight="1" x14ac:dyDescent="0.3">
      <c r="A840" s="20"/>
      <c r="B840" s="20"/>
      <c r="C840" s="22"/>
      <c r="D840" s="22"/>
      <c r="E840" s="22"/>
      <c r="F840" s="22"/>
      <c r="G840" s="22"/>
      <c r="H840" s="22"/>
      <c r="I840" s="22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6.5" customHeight="1" x14ac:dyDescent="0.3">
      <c r="A841" s="20"/>
      <c r="B841" s="20"/>
      <c r="C841" s="22"/>
      <c r="D841" s="22"/>
      <c r="E841" s="22"/>
      <c r="F841" s="22"/>
      <c r="G841" s="22"/>
      <c r="H841" s="22"/>
      <c r="I841" s="22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6.5" customHeight="1" x14ac:dyDescent="0.3">
      <c r="A842" s="20"/>
      <c r="B842" s="20"/>
      <c r="C842" s="22"/>
      <c r="D842" s="22"/>
      <c r="E842" s="22"/>
      <c r="F842" s="22"/>
      <c r="G842" s="22"/>
      <c r="H842" s="22"/>
      <c r="I842" s="22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6.5" customHeight="1" x14ac:dyDescent="0.3">
      <c r="A843" s="20"/>
      <c r="B843" s="20"/>
      <c r="C843" s="22"/>
      <c r="D843" s="22"/>
      <c r="E843" s="22"/>
      <c r="F843" s="22"/>
      <c r="G843" s="22"/>
      <c r="H843" s="22"/>
      <c r="I843" s="22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6.5" customHeight="1" x14ac:dyDescent="0.3">
      <c r="A844" s="20"/>
      <c r="B844" s="20"/>
      <c r="C844" s="22"/>
      <c r="D844" s="22"/>
      <c r="E844" s="22"/>
      <c r="F844" s="22"/>
      <c r="G844" s="22"/>
      <c r="H844" s="22"/>
      <c r="I844" s="22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6.5" customHeight="1" x14ac:dyDescent="0.3">
      <c r="A845" s="20"/>
      <c r="B845" s="20"/>
      <c r="C845" s="22"/>
      <c r="D845" s="22"/>
      <c r="E845" s="22"/>
      <c r="F845" s="22"/>
      <c r="G845" s="22"/>
      <c r="H845" s="22"/>
      <c r="I845" s="22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6.5" customHeight="1" x14ac:dyDescent="0.3">
      <c r="A846" s="20"/>
      <c r="B846" s="20"/>
      <c r="C846" s="22"/>
      <c r="D846" s="22"/>
      <c r="E846" s="22"/>
      <c r="F846" s="22"/>
      <c r="G846" s="22"/>
      <c r="H846" s="22"/>
      <c r="I846" s="22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6.5" customHeight="1" x14ac:dyDescent="0.3">
      <c r="A847" s="20"/>
      <c r="B847" s="20"/>
      <c r="C847" s="22"/>
      <c r="D847" s="22"/>
      <c r="E847" s="22"/>
      <c r="F847" s="22"/>
      <c r="G847" s="22"/>
      <c r="H847" s="22"/>
      <c r="I847" s="22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6.5" customHeight="1" x14ac:dyDescent="0.3">
      <c r="A848" s="20"/>
      <c r="B848" s="20"/>
      <c r="C848" s="22"/>
      <c r="D848" s="22"/>
      <c r="E848" s="22"/>
      <c r="F848" s="22"/>
      <c r="G848" s="22"/>
      <c r="H848" s="22"/>
      <c r="I848" s="22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6.5" customHeight="1" x14ac:dyDescent="0.3">
      <c r="A849" s="20"/>
      <c r="B849" s="20"/>
      <c r="C849" s="22"/>
      <c r="D849" s="22"/>
      <c r="E849" s="22"/>
      <c r="F849" s="22"/>
      <c r="G849" s="22"/>
      <c r="H849" s="22"/>
      <c r="I849" s="22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6.5" customHeight="1" x14ac:dyDescent="0.3">
      <c r="A850" s="20"/>
      <c r="B850" s="20"/>
      <c r="C850" s="22"/>
      <c r="D850" s="22"/>
      <c r="E850" s="22"/>
      <c r="F850" s="22"/>
      <c r="G850" s="22"/>
      <c r="H850" s="22"/>
      <c r="I850" s="22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6.5" customHeight="1" x14ac:dyDescent="0.3">
      <c r="A851" s="20"/>
      <c r="B851" s="20"/>
      <c r="C851" s="22"/>
      <c r="D851" s="22"/>
      <c r="E851" s="22"/>
      <c r="F851" s="22"/>
      <c r="G851" s="22"/>
      <c r="H851" s="22"/>
      <c r="I851" s="22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6.5" customHeight="1" x14ac:dyDescent="0.3">
      <c r="A852" s="20"/>
      <c r="B852" s="20"/>
      <c r="C852" s="22"/>
      <c r="D852" s="22"/>
      <c r="E852" s="22"/>
      <c r="F852" s="22"/>
      <c r="G852" s="22"/>
      <c r="H852" s="22"/>
      <c r="I852" s="22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6.5" customHeight="1" x14ac:dyDescent="0.3">
      <c r="A853" s="20"/>
      <c r="B853" s="20"/>
      <c r="C853" s="22"/>
      <c r="D853" s="22"/>
      <c r="E853" s="22"/>
      <c r="F853" s="22"/>
      <c r="G853" s="22"/>
      <c r="H853" s="22"/>
      <c r="I853" s="22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6.5" customHeight="1" x14ac:dyDescent="0.3">
      <c r="A854" s="20"/>
      <c r="B854" s="20"/>
      <c r="C854" s="22"/>
      <c r="D854" s="22"/>
      <c r="E854" s="22"/>
      <c r="F854" s="22"/>
      <c r="G854" s="22"/>
      <c r="H854" s="22"/>
      <c r="I854" s="22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6.5" customHeight="1" x14ac:dyDescent="0.3">
      <c r="A855" s="20"/>
      <c r="B855" s="20"/>
      <c r="C855" s="22"/>
      <c r="D855" s="22"/>
      <c r="E855" s="22"/>
      <c r="F855" s="22"/>
      <c r="G855" s="22"/>
      <c r="H855" s="22"/>
      <c r="I855" s="22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6.5" customHeight="1" x14ac:dyDescent="0.3">
      <c r="A856" s="20"/>
      <c r="B856" s="20"/>
      <c r="C856" s="22"/>
      <c r="D856" s="22"/>
      <c r="E856" s="22"/>
      <c r="F856" s="22"/>
      <c r="G856" s="22"/>
      <c r="H856" s="22"/>
      <c r="I856" s="22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6.5" customHeight="1" x14ac:dyDescent="0.3">
      <c r="A857" s="20"/>
      <c r="B857" s="20"/>
      <c r="C857" s="22"/>
      <c r="D857" s="22"/>
      <c r="E857" s="22"/>
      <c r="F857" s="22"/>
      <c r="G857" s="22"/>
      <c r="H857" s="22"/>
      <c r="I857" s="22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6.5" customHeight="1" x14ac:dyDescent="0.3">
      <c r="A858" s="20"/>
      <c r="B858" s="20"/>
      <c r="C858" s="22"/>
      <c r="D858" s="22"/>
      <c r="E858" s="22"/>
      <c r="F858" s="22"/>
      <c r="G858" s="22"/>
      <c r="H858" s="22"/>
      <c r="I858" s="22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6.5" customHeight="1" x14ac:dyDescent="0.3">
      <c r="A859" s="20"/>
      <c r="B859" s="20"/>
      <c r="C859" s="22"/>
      <c r="D859" s="22"/>
      <c r="E859" s="22"/>
      <c r="F859" s="22"/>
      <c r="G859" s="22"/>
      <c r="H859" s="22"/>
      <c r="I859" s="22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6.5" customHeight="1" x14ac:dyDescent="0.3">
      <c r="A860" s="20"/>
      <c r="B860" s="20"/>
      <c r="C860" s="22"/>
      <c r="D860" s="22"/>
      <c r="E860" s="22"/>
      <c r="F860" s="22"/>
      <c r="G860" s="22"/>
      <c r="H860" s="22"/>
      <c r="I860" s="22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6.5" customHeight="1" x14ac:dyDescent="0.3">
      <c r="A861" s="20"/>
      <c r="B861" s="20"/>
      <c r="C861" s="22"/>
      <c r="D861" s="22"/>
      <c r="E861" s="22"/>
      <c r="F861" s="22"/>
      <c r="G861" s="22"/>
      <c r="H861" s="22"/>
      <c r="I861" s="22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6.5" customHeight="1" x14ac:dyDescent="0.3">
      <c r="A862" s="20"/>
      <c r="B862" s="20"/>
      <c r="C862" s="22"/>
      <c r="D862" s="22"/>
      <c r="E862" s="22"/>
      <c r="F862" s="22"/>
      <c r="G862" s="22"/>
      <c r="H862" s="22"/>
      <c r="I862" s="22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6.5" customHeight="1" x14ac:dyDescent="0.3">
      <c r="A863" s="20"/>
      <c r="B863" s="20"/>
      <c r="C863" s="22"/>
      <c r="D863" s="22"/>
      <c r="E863" s="22"/>
      <c r="F863" s="22"/>
      <c r="G863" s="22"/>
      <c r="H863" s="22"/>
      <c r="I863" s="22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6.5" customHeight="1" x14ac:dyDescent="0.3">
      <c r="A864" s="20"/>
      <c r="B864" s="20"/>
      <c r="C864" s="22"/>
      <c r="D864" s="22"/>
      <c r="E864" s="22"/>
      <c r="F864" s="22"/>
      <c r="G864" s="22"/>
      <c r="H864" s="22"/>
      <c r="I864" s="22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6.5" customHeight="1" x14ac:dyDescent="0.3">
      <c r="A865" s="20"/>
      <c r="B865" s="20"/>
      <c r="C865" s="22"/>
      <c r="D865" s="22"/>
      <c r="E865" s="22"/>
      <c r="F865" s="22"/>
      <c r="G865" s="22"/>
      <c r="H865" s="22"/>
      <c r="I865" s="22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6.5" customHeight="1" x14ac:dyDescent="0.3">
      <c r="A866" s="20"/>
      <c r="B866" s="20"/>
      <c r="C866" s="22"/>
      <c r="D866" s="22"/>
      <c r="E866" s="22"/>
      <c r="F866" s="22"/>
      <c r="G866" s="22"/>
      <c r="H866" s="22"/>
      <c r="I866" s="22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6.5" customHeight="1" x14ac:dyDescent="0.3">
      <c r="A867" s="20"/>
      <c r="B867" s="20"/>
      <c r="C867" s="22"/>
      <c r="D867" s="22"/>
      <c r="E867" s="22"/>
      <c r="F867" s="22"/>
      <c r="G867" s="22"/>
      <c r="H867" s="22"/>
      <c r="I867" s="22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6.5" customHeight="1" x14ac:dyDescent="0.3">
      <c r="A868" s="20"/>
      <c r="B868" s="20"/>
      <c r="C868" s="22"/>
      <c r="D868" s="22"/>
      <c r="E868" s="22"/>
      <c r="F868" s="22"/>
      <c r="G868" s="22"/>
      <c r="H868" s="22"/>
      <c r="I868" s="22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6.5" customHeight="1" x14ac:dyDescent="0.3">
      <c r="A869" s="20"/>
      <c r="B869" s="20"/>
      <c r="C869" s="22"/>
      <c r="D869" s="22"/>
      <c r="E869" s="22"/>
      <c r="F869" s="22"/>
      <c r="G869" s="22"/>
      <c r="H869" s="22"/>
      <c r="I869" s="22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6.5" customHeight="1" x14ac:dyDescent="0.3">
      <c r="A870" s="20"/>
      <c r="B870" s="20"/>
      <c r="C870" s="22"/>
      <c r="D870" s="22"/>
      <c r="E870" s="22"/>
      <c r="F870" s="22"/>
      <c r="G870" s="22"/>
      <c r="H870" s="22"/>
      <c r="I870" s="22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6.5" customHeight="1" x14ac:dyDescent="0.3">
      <c r="A871" s="20"/>
      <c r="B871" s="20"/>
      <c r="C871" s="22"/>
      <c r="D871" s="22"/>
      <c r="E871" s="22"/>
      <c r="F871" s="22"/>
      <c r="G871" s="22"/>
      <c r="H871" s="22"/>
      <c r="I871" s="22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6.5" customHeight="1" x14ac:dyDescent="0.3">
      <c r="A872" s="20"/>
      <c r="B872" s="20"/>
      <c r="C872" s="22"/>
      <c r="D872" s="22"/>
      <c r="E872" s="22"/>
      <c r="F872" s="22"/>
      <c r="G872" s="22"/>
      <c r="H872" s="22"/>
      <c r="I872" s="22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6.5" customHeight="1" x14ac:dyDescent="0.3">
      <c r="A873" s="20"/>
      <c r="B873" s="20"/>
      <c r="C873" s="22"/>
      <c r="D873" s="22"/>
      <c r="E873" s="22"/>
      <c r="F873" s="22"/>
      <c r="G873" s="22"/>
      <c r="H873" s="22"/>
      <c r="I873" s="22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6.5" customHeight="1" x14ac:dyDescent="0.3">
      <c r="A874" s="20"/>
      <c r="B874" s="20"/>
      <c r="C874" s="22"/>
      <c r="D874" s="22"/>
      <c r="E874" s="22"/>
      <c r="F874" s="22"/>
      <c r="G874" s="22"/>
      <c r="H874" s="22"/>
      <c r="I874" s="22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6.5" customHeight="1" x14ac:dyDescent="0.3">
      <c r="A875" s="20"/>
      <c r="B875" s="20"/>
      <c r="C875" s="22"/>
      <c r="D875" s="22"/>
      <c r="E875" s="22"/>
      <c r="F875" s="22"/>
      <c r="G875" s="22"/>
      <c r="H875" s="22"/>
      <c r="I875" s="22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6.5" customHeight="1" x14ac:dyDescent="0.3">
      <c r="A876" s="20"/>
      <c r="B876" s="20"/>
      <c r="C876" s="22"/>
      <c r="D876" s="22"/>
      <c r="E876" s="22"/>
      <c r="F876" s="22"/>
      <c r="G876" s="22"/>
      <c r="H876" s="22"/>
      <c r="I876" s="22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6.5" customHeight="1" x14ac:dyDescent="0.3">
      <c r="A877" s="20"/>
      <c r="B877" s="20"/>
      <c r="C877" s="22"/>
      <c r="D877" s="22"/>
      <c r="E877" s="22"/>
      <c r="F877" s="22"/>
      <c r="G877" s="22"/>
      <c r="H877" s="22"/>
      <c r="I877" s="22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6.5" customHeight="1" x14ac:dyDescent="0.3">
      <c r="A878" s="20"/>
      <c r="B878" s="20"/>
      <c r="C878" s="22"/>
      <c r="D878" s="22"/>
      <c r="E878" s="22"/>
      <c r="F878" s="22"/>
      <c r="G878" s="22"/>
      <c r="H878" s="22"/>
      <c r="I878" s="22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6.5" customHeight="1" x14ac:dyDescent="0.3">
      <c r="A879" s="20"/>
      <c r="B879" s="20"/>
      <c r="C879" s="22"/>
      <c r="D879" s="22"/>
      <c r="E879" s="22"/>
      <c r="F879" s="22"/>
      <c r="G879" s="22"/>
      <c r="H879" s="22"/>
      <c r="I879" s="22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6.5" customHeight="1" x14ac:dyDescent="0.3">
      <c r="A880" s="20"/>
      <c r="B880" s="20"/>
      <c r="C880" s="22"/>
      <c r="D880" s="22"/>
      <c r="E880" s="22"/>
      <c r="F880" s="22"/>
      <c r="G880" s="22"/>
      <c r="H880" s="22"/>
      <c r="I880" s="22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6.5" customHeight="1" x14ac:dyDescent="0.3">
      <c r="A881" s="20"/>
      <c r="B881" s="20"/>
      <c r="C881" s="22"/>
      <c r="D881" s="22"/>
      <c r="E881" s="22"/>
      <c r="F881" s="22"/>
      <c r="G881" s="22"/>
      <c r="H881" s="22"/>
      <c r="I881" s="22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6.5" customHeight="1" x14ac:dyDescent="0.3">
      <c r="A882" s="20"/>
      <c r="B882" s="20"/>
      <c r="C882" s="22"/>
      <c r="D882" s="22"/>
      <c r="E882" s="22"/>
      <c r="F882" s="22"/>
      <c r="G882" s="22"/>
      <c r="H882" s="22"/>
      <c r="I882" s="22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6.5" customHeight="1" x14ac:dyDescent="0.3">
      <c r="A883" s="20"/>
      <c r="B883" s="20"/>
      <c r="C883" s="22"/>
      <c r="D883" s="22"/>
      <c r="E883" s="22"/>
      <c r="F883" s="22"/>
      <c r="G883" s="22"/>
      <c r="H883" s="22"/>
      <c r="I883" s="22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6.5" customHeight="1" x14ac:dyDescent="0.3">
      <c r="A884" s="20"/>
      <c r="B884" s="20"/>
      <c r="C884" s="22"/>
      <c r="D884" s="22"/>
      <c r="E884" s="22"/>
      <c r="F884" s="22"/>
      <c r="G884" s="22"/>
      <c r="H884" s="22"/>
      <c r="I884" s="22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6.5" customHeight="1" x14ac:dyDescent="0.3">
      <c r="A885" s="20"/>
      <c r="B885" s="20"/>
      <c r="C885" s="22"/>
      <c r="D885" s="22"/>
      <c r="E885" s="22"/>
      <c r="F885" s="22"/>
      <c r="G885" s="22"/>
      <c r="H885" s="22"/>
      <c r="I885" s="22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6.5" customHeight="1" x14ac:dyDescent="0.3">
      <c r="A886" s="20"/>
      <c r="B886" s="20"/>
      <c r="C886" s="22"/>
      <c r="D886" s="22"/>
      <c r="E886" s="22"/>
      <c r="F886" s="22"/>
      <c r="G886" s="22"/>
      <c r="H886" s="22"/>
      <c r="I886" s="22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6.5" customHeight="1" x14ac:dyDescent="0.3">
      <c r="A887" s="20"/>
      <c r="B887" s="20"/>
      <c r="C887" s="22"/>
      <c r="D887" s="22"/>
      <c r="E887" s="22"/>
      <c r="F887" s="22"/>
      <c r="G887" s="22"/>
      <c r="H887" s="22"/>
      <c r="I887" s="22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6.5" customHeight="1" x14ac:dyDescent="0.3">
      <c r="A888" s="20"/>
      <c r="B888" s="20"/>
      <c r="C888" s="22"/>
      <c r="D888" s="22"/>
      <c r="E888" s="22"/>
      <c r="F888" s="22"/>
      <c r="G888" s="22"/>
      <c r="H888" s="22"/>
      <c r="I888" s="22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6.5" customHeight="1" x14ac:dyDescent="0.3">
      <c r="A889" s="20"/>
      <c r="B889" s="20"/>
      <c r="C889" s="22"/>
      <c r="D889" s="22"/>
      <c r="E889" s="22"/>
      <c r="F889" s="22"/>
      <c r="G889" s="22"/>
      <c r="H889" s="22"/>
      <c r="I889" s="22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6.5" customHeight="1" x14ac:dyDescent="0.3">
      <c r="A890" s="20"/>
      <c r="B890" s="20"/>
      <c r="C890" s="22"/>
      <c r="D890" s="22"/>
      <c r="E890" s="22"/>
      <c r="F890" s="22"/>
      <c r="G890" s="22"/>
      <c r="H890" s="22"/>
      <c r="I890" s="22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6.5" customHeight="1" x14ac:dyDescent="0.3">
      <c r="A891" s="20"/>
      <c r="B891" s="20"/>
      <c r="C891" s="22"/>
      <c r="D891" s="22"/>
      <c r="E891" s="22"/>
      <c r="F891" s="22"/>
      <c r="G891" s="22"/>
      <c r="H891" s="22"/>
      <c r="I891" s="22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6.5" customHeight="1" x14ac:dyDescent="0.3">
      <c r="A892" s="20"/>
      <c r="B892" s="20"/>
      <c r="C892" s="22"/>
      <c r="D892" s="22"/>
      <c r="E892" s="22"/>
      <c r="F892" s="22"/>
      <c r="G892" s="22"/>
      <c r="H892" s="22"/>
      <c r="I892" s="22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6.5" customHeight="1" x14ac:dyDescent="0.3">
      <c r="A893" s="20"/>
      <c r="B893" s="20"/>
      <c r="C893" s="22"/>
      <c r="D893" s="22"/>
      <c r="E893" s="22"/>
      <c r="F893" s="22"/>
      <c r="G893" s="22"/>
      <c r="H893" s="22"/>
      <c r="I893" s="22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6.5" customHeight="1" x14ac:dyDescent="0.3">
      <c r="A894" s="20"/>
      <c r="B894" s="20"/>
      <c r="C894" s="22"/>
      <c r="D894" s="22"/>
      <c r="E894" s="22"/>
      <c r="F894" s="22"/>
      <c r="G894" s="22"/>
      <c r="H894" s="22"/>
      <c r="I894" s="22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6.5" customHeight="1" x14ac:dyDescent="0.3">
      <c r="A895" s="20"/>
      <c r="B895" s="20"/>
      <c r="C895" s="22"/>
      <c r="D895" s="22"/>
      <c r="E895" s="22"/>
      <c r="F895" s="22"/>
      <c r="G895" s="22"/>
      <c r="H895" s="22"/>
      <c r="I895" s="22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6.5" customHeight="1" x14ac:dyDescent="0.3">
      <c r="A896" s="20"/>
      <c r="B896" s="20"/>
      <c r="C896" s="22"/>
      <c r="D896" s="22"/>
      <c r="E896" s="22"/>
      <c r="F896" s="22"/>
      <c r="G896" s="22"/>
      <c r="H896" s="22"/>
      <c r="I896" s="22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6.5" customHeight="1" x14ac:dyDescent="0.3">
      <c r="A897" s="20"/>
      <c r="B897" s="20"/>
      <c r="C897" s="22"/>
      <c r="D897" s="22"/>
      <c r="E897" s="22"/>
      <c r="F897" s="22"/>
      <c r="G897" s="22"/>
      <c r="H897" s="22"/>
      <c r="I897" s="22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6.5" customHeight="1" x14ac:dyDescent="0.3">
      <c r="A898" s="20"/>
      <c r="B898" s="20"/>
      <c r="C898" s="22"/>
      <c r="D898" s="22"/>
      <c r="E898" s="22"/>
      <c r="F898" s="22"/>
      <c r="G898" s="22"/>
      <c r="H898" s="22"/>
      <c r="I898" s="22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6.5" customHeight="1" x14ac:dyDescent="0.3">
      <c r="A899" s="20"/>
      <c r="B899" s="20"/>
      <c r="C899" s="22"/>
      <c r="D899" s="22"/>
      <c r="E899" s="22"/>
      <c r="F899" s="22"/>
      <c r="G899" s="22"/>
      <c r="H899" s="22"/>
      <c r="I899" s="22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6.5" customHeight="1" x14ac:dyDescent="0.3">
      <c r="A900" s="20"/>
      <c r="B900" s="20"/>
      <c r="C900" s="22"/>
      <c r="D900" s="22"/>
      <c r="E900" s="22"/>
      <c r="F900" s="22"/>
      <c r="G900" s="22"/>
      <c r="H900" s="22"/>
      <c r="I900" s="22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6.5" customHeight="1" x14ac:dyDescent="0.3">
      <c r="A901" s="20"/>
      <c r="B901" s="20"/>
      <c r="C901" s="22"/>
      <c r="D901" s="22"/>
      <c r="E901" s="22"/>
      <c r="F901" s="22"/>
      <c r="G901" s="22"/>
      <c r="H901" s="22"/>
      <c r="I901" s="22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6.5" customHeight="1" x14ac:dyDescent="0.3">
      <c r="A902" s="20"/>
      <c r="B902" s="20"/>
      <c r="C902" s="22"/>
      <c r="D902" s="22"/>
      <c r="E902" s="22"/>
      <c r="F902" s="22"/>
      <c r="G902" s="22"/>
      <c r="H902" s="22"/>
      <c r="I902" s="22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6.5" customHeight="1" x14ac:dyDescent="0.3">
      <c r="A903" s="20"/>
      <c r="B903" s="20"/>
      <c r="C903" s="22"/>
      <c r="D903" s="22"/>
      <c r="E903" s="22"/>
      <c r="F903" s="22"/>
      <c r="G903" s="22"/>
      <c r="H903" s="22"/>
      <c r="I903" s="22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6.5" customHeight="1" x14ac:dyDescent="0.3">
      <c r="A904" s="20"/>
      <c r="B904" s="20"/>
      <c r="C904" s="22"/>
      <c r="D904" s="22"/>
      <c r="E904" s="22"/>
      <c r="F904" s="22"/>
      <c r="G904" s="22"/>
      <c r="H904" s="22"/>
      <c r="I904" s="22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6.5" customHeight="1" x14ac:dyDescent="0.3">
      <c r="A905" s="20"/>
      <c r="B905" s="20"/>
      <c r="C905" s="22"/>
      <c r="D905" s="22"/>
      <c r="E905" s="22"/>
      <c r="F905" s="22"/>
      <c r="G905" s="22"/>
      <c r="H905" s="22"/>
      <c r="I905" s="22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6.5" customHeight="1" x14ac:dyDescent="0.3">
      <c r="A906" s="20"/>
      <c r="B906" s="20"/>
      <c r="C906" s="22"/>
      <c r="D906" s="22"/>
      <c r="E906" s="22"/>
      <c r="F906" s="22"/>
      <c r="G906" s="22"/>
      <c r="H906" s="22"/>
      <c r="I906" s="22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6.5" customHeight="1" x14ac:dyDescent="0.3">
      <c r="A907" s="20"/>
      <c r="B907" s="20"/>
      <c r="C907" s="22"/>
      <c r="D907" s="22"/>
      <c r="E907" s="22"/>
      <c r="F907" s="22"/>
      <c r="G907" s="22"/>
      <c r="H907" s="22"/>
      <c r="I907" s="22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6.5" customHeight="1" x14ac:dyDescent="0.3">
      <c r="A908" s="20"/>
      <c r="B908" s="20"/>
      <c r="C908" s="22"/>
      <c r="D908" s="22"/>
      <c r="E908" s="22"/>
      <c r="F908" s="22"/>
      <c r="G908" s="22"/>
      <c r="H908" s="22"/>
      <c r="I908" s="22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6.5" customHeight="1" x14ac:dyDescent="0.3">
      <c r="A909" s="20"/>
      <c r="B909" s="20"/>
      <c r="C909" s="22"/>
      <c r="D909" s="22"/>
      <c r="E909" s="22"/>
      <c r="F909" s="22"/>
      <c r="G909" s="22"/>
      <c r="H909" s="22"/>
      <c r="I909" s="22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6.5" customHeight="1" x14ac:dyDescent="0.3">
      <c r="A910" s="20"/>
      <c r="B910" s="20"/>
      <c r="C910" s="22"/>
      <c r="D910" s="22"/>
      <c r="E910" s="22"/>
      <c r="F910" s="22"/>
      <c r="G910" s="22"/>
      <c r="H910" s="22"/>
      <c r="I910" s="22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6.5" customHeight="1" x14ac:dyDescent="0.3">
      <c r="A911" s="20"/>
      <c r="B911" s="20"/>
      <c r="C911" s="22"/>
      <c r="D911" s="22"/>
      <c r="E911" s="22"/>
      <c r="F911" s="22"/>
      <c r="G911" s="22"/>
      <c r="H911" s="22"/>
      <c r="I911" s="22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6.5" customHeight="1" x14ac:dyDescent="0.3">
      <c r="A912" s="20"/>
      <c r="B912" s="20"/>
      <c r="C912" s="22"/>
      <c r="D912" s="22"/>
      <c r="E912" s="22"/>
      <c r="F912" s="22"/>
      <c r="G912" s="22"/>
      <c r="H912" s="22"/>
      <c r="I912" s="22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6.5" customHeight="1" x14ac:dyDescent="0.3">
      <c r="A913" s="20"/>
      <c r="B913" s="20"/>
      <c r="C913" s="22"/>
      <c r="D913" s="22"/>
      <c r="E913" s="22"/>
      <c r="F913" s="22"/>
      <c r="G913" s="22"/>
      <c r="H913" s="22"/>
      <c r="I913" s="22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6.5" customHeight="1" x14ac:dyDescent="0.3">
      <c r="A914" s="20"/>
      <c r="B914" s="20"/>
      <c r="C914" s="22"/>
      <c r="D914" s="22"/>
      <c r="E914" s="22"/>
      <c r="F914" s="22"/>
      <c r="G914" s="22"/>
      <c r="H914" s="22"/>
      <c r="I914" s="22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6.5" customHeight="1" x14ac:dyDescent="0.3">
      <c r="A915" s="20"/>
      <c r="B915" s="20"/>
      <c r="C915" s="22"/>
      <c r="D915" s="22"/>
      <c r="E915" s="22"/>
      <c r="F915" s="22"/>
      <c r="G915" s="22"/>
      <c r="H915" s="22"/>
      <c r="I915" s="22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6.5" customHeight="1" x14ac:dyDescent="0.3">
      <c r="A916" s="20"/>
      <c r="B916" s="20"/>
      <c r="C916" s="22"/>
      <c r="D916" s="22"/>
      <c r="E916" s="22"/>
      <c r="F916" s="22"/>
      <c r="G916" s="22"/>
      <c r="H916" s="22"/>
      <c r="I916" s="22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6.5" customHeight="1" x14ac:dyDescent="0.3">
      <c r="A917" s="20"/>
      <c r="B917" s="20"/>
      <c r="C917" s="22"/>
      <c r="D917" s="22"/>
      <c r="E917" s="22"/>
      <c r="F917" s="22"/>
      <c r="G917" s="22"/>
      <c r="H917" s="22"/>
      <c r="I917" s="22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6.5" customHeight="1" x14ac:dyDescent="0.3">
      <c r="A918" s="20"/>
      <c r="B918" s="20"/>
      <c r="C918" s="22"/>
      <c r="D918" s="22"/>
      <c r="E918" s="22"/>
      <c r="F918" s="22"/>
      <c r="G918" s="22"/>
      <c r="H918" s="22"/>
      <c r="I918" s="22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6.5" customHeight="1" x14ac:dyDescent="0.3">
      <c r="A919" s="20"/>
      <c r="B919" s="20"/>
      <c r="C919" s="22"/>
      <c r="D919" s="22"/>
      <c r="E919" s="22"/>
      <c r="F919" s="22"/>
      <c r="G919" s="22"/>
      <c r="H919" s="22"/>
      <c r="I919" s="22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6.5" customHeight="1" x14ac:dyDescent="0.3">
      <c r="A920" s="20"/>
      <c r="B920" s="20"/>
      <c r="C920" s="22"/>
      <c r="D920" s="22"/>
      <c r="E920" s="22"/>
      <c r="F920" s="22"/>
      <c r="G920" s="22"/>
      <c r="H920" s="22"/>
      <c r="I920" s="22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6.5" customHeight="1" x14ac:dyDescent="0.3">
      <c r="A921" s="20"/>
      <c r="B921" s="20"/>
      <c r="C921" s="22"/>
      <c r="D921" s="22"/>
      <c r="E921" s="22"/>
      <c r="F921" s="22"/>
      <c r="G921" s="22"/>
      <c r="H921" s="22"/>
      <c r="I921" s="22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6.5" customHeight="1" x14ac:dyDescent="0.3">
      <c r="A922" s="20"/>
      <c r="B922" s="20"/>
      <c r="C922" s="22"/>
      <c r="D922" s="22"/>
      <c r="E922" s="22"/>
      <c r="F922" s="22"/>
      <c r="G922" s="22"/>
      <c r="H922" s="22"/>
      <c r="I922" s="22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6.5" customHeight="1" x14ac:dyDescent="0.3">
      <c r="A923" s="20"/>
      <c r="B923" s="20"/>
      <c r="C923" s="22"/>
      <c r="D923" s="22"/>
      <c r="E923" s="22"/>
      <c r="F923" s="22"/>
      <c r="G923" s="22"/>
      <c r="H923" s="22"/>
      <c r="I923" s="22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6.5" customHeight="1" x14ac:dyDescent="0.3">
      <c r="A924" s="20"/>
      <c r="B924" s="20"/>
      <c r="C924" s="22"/>
      <c r="D924" s="22"/>
      <c r="E924" s="22"/>
      <c r="F924" s="22"/>
      <c r="G924" s="22"/>
      <c r="H924" s="22"/>
      <c r="I924" s="22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6.5" customHeight="1" x14ac:dyDescent="0.3">
      <c r="A925" s="20"/>
      <c r="B925" s="20"/>
      <c r="C925" s="22"/>
      <c r="D925" s="22"/>
      <c r="E925" s="22"/>
      <c r="F925" s="22"/>
      <c r="G925" s="22"/>
      <c r="H925" s="22"/>
      <c r="I925" s="22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6.5" customHeight="1" x14ac:dyDescent="0.3">
      <c r="A926" s="20"/>
      <c r="B926" s="20"/>
      <c r="C926" s="22"/>
      <c r="D926" s="22"/>
      <c r="E926" s="22"/>
      <c r="F926" s="22"/>
      <c r="G926" s="22"/>
      <c r="H926" s="22"/>
      <c r="I926" s="22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6.5" customHeight="1" x14ac:dyDescent="0.3">
      <c r="A927" s="20"/>
      <c r="B927" s="20"/>
      <c r="C927" s="22"/>
      <c r="D927" s="22"/>
      <c r="E927" s="22"/>
      <c r="F927" s="22"/>
      <c r="G927" s="22"/>
      <c r="H927" s="22"/>
      <c r="I927" s="22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6.5" customHeight="1" x14ac:dyDescent="0.3">
      <c r="A928" s="20"/>
      <c r="B928" s="20"/>
      <c r="C928" s="22"/>
      <c r="D928" s="22"/>
      <c r="E928" s="22"/>
      <c r="F928" s="22"/>
      <c r="G928" s="22"/>
      <c r="H928" s="22"/>
      <c r="I928" s="22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6.5" customHeight="1" x14ac:dyDescent="0.3">
      <c r="A929" s="20"/>
      <c r="B929" s="20"/>
      <c r="C929" s="22"/>
      <c r="D929" s="22"/>
      <c r="E929" s="22"/>
      <c r="F929" s="22"/>
      <c r="G929" s="22"/>
      <c r="H929" s="22"/>
      <c r="I929" s="22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6.5" customHeight="1" x14ac:dyDescent="0.3">
      <c r="A930" s="20"/>
      <c r="B930" s="20"/>
      <c r="C930" s="22"/>
      <c r="D930" s="22"/>
      <c r="E930" s="22"/>
      <c r="F930" s="22"/>
      <c r="G930" s="22"/>
      <c r="H930" s="22"/>
      <c r="I930" s="22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6.5" customHeight="1" x14ac:dyDescent="0.3">
      <c r="A931" s="20"/>
      <c r="B931" s="20"/>
      <c r="C931" s="22"/>
      <c r="D931" s="22"/>
      <c r="E931" s="22"/>
      <c r="F931" s="22"/>
      <c r="G931" s="22"/>
      <c r="H931" s="22"/>
      <c r="I931" s="22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6.5" customHeight="1" x14ac:dyDescent="0.3">
      <c r="A932" s="20"/>
      <c r="B932" s="20"/>
      <c r="C932" s="22"/>
      <c r="D932" s="22"/>
      <c r="E932" s="22"/>
      <c r="F932" s="22"/>
      <c r="G932" s="22"/>
      <c r="H932" s="22"/>
      <c r="I932" s="22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6.5" customHeight="1" x14ac:dyDescent="0.3">
      <c r="A933" s="20"/>
      <c r="B933" s="20"/>
      <c r="C933" s="22"/>
      <c r="D933" s="22"/>
      <c r="E933" s="22"/>
      <c r="F933" s="22"/>
      <c r="G933" s="22"/>
      <c r="H933" s="22"/>
      <c r="I933" s="22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6.5" customHeight="1" x14ac:dyDescent="0.3">
      <c r="A934" s="20"/>
      <c r="B934" s="20"/>
      <c r="C934" s="22"/>
      <c r="D934" s="22"/>
      <c r="E934" s="22"/>
      <c r="F934" s="22"/>
      <c r="G934" s="22"/>
      <c r="H934" s="22"/>
      <c r="I934" s="22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6.5" customHeight="1" x14ac:dyDescent="0.3">
      <c r="A935" s="20"/>
      <c r="B935" s="20"/>
      <c r="C935" s="22"/>
      <c r="D935" s="22"/>
      <c r="E935" s="22"/>
      <c r="F935" s="22"/>
      <c r="G935" s="22"/>
      <c r="H935" s="22"/>
      <c r="I935" s="22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6.5" customHeight="1" x14ac:dyDescent="0.3">
      <c r="A936" s="20"/>
      <c r="B936" s="20"/>
      <c r="C936" s="22"/>
      <c r="D936" s="22"/>
      <c r="E936" s="22"/>
      <c r="F936" s="22"/>
      <c r="G936" s="22"/>
      <c r="H936" s="22"/>
      <c r="I936" s="22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6.5" customHeight="1" x14ac:dyDescent="0.3">
      <c r="A937" s="20"/>
      <c r="B937" s="20"/>
      <c r="C937" s="22"/>
      <c r="D937" s="22"/>
      <c r="E937" s="22"/>
      <c r="F937" s="22"/>
      <c r="G937" s="22"/>
      <c r="H937" s="22"/>
      <c r="I937" s="22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6.5" customHeight="1" x14ac:dyDescent="0.3">
      <c r="A938" s="20"/>
      <c r="B938" s="20"/>
      <c r="C938" s="22"/>
      <c r="D938" s="22"/>
      <c r="E938" s="22"/>
      <c r="F938" s="22"/>
      <c r="G938" s="22"/>
      <c r="H938" s="22"/>
      <c r="I938" s="22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6.5" customHeight="1" x14ac:dyDescent="0.3">
      <c r="A939" s="20"/>
      <c r="B939" s="20"/>
      <c r="C939" s="22"/>
      <c r="D939" s="22"/>
      <c r="E939" s="22"/>
      <c r="F939" s="22"/>
      <c r="G939" s="22"/>
      <c r="H939" s="22"/>
      <c r="I939" s="22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6.5" customHeight="1" x14ac:dyDescent="0.3">
      <c r="A940" s="20"/>
      <c r="B940" s="20"/>
      <c r="C940" s="22"/>
      <c r="D940" s="22"/>
      <c r="E940" s="22"/>
      <c r="F940" s="22"/>
      <c r="G940" s="22"/>
      <c r="H940" s="22"/>
      <c r="I940" s="22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6.5" customHeight="1" x14ac:dyDescent="0.3">
      <c r="A941" s="20"/>
      <c r="B941" s="20"/>
      <c r="C941" s="22"/>
      <c r="D941" s="22"/>
      <c r="E941" s="22"/>
      <c r="F941" s="22"/>
      <c r="G941" s="22"/>
      <c r="H941" s="22"/>
      <c r="I941" s="22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6.5" customHeight="1" x14ac:dyDescent="0.3">
      <c r="A942" s="20"/>
      <c r="B942" s="20"/>
      <c r="C942" s="22"/>
      <c r="D942" s="22"/>
      <c r="E942" s="22"/>
      <c r="F942" s="22"/>
      <c r="G942" s="22"/>
      <c r="H942" s="22"/>
      <c r="I942" s="22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6.5" customHeight="1" x14ac:dyDescent="0.3">
      <c r="A943" s="20"/>
      <c r="B943" s="20"/>
      <c r="C943" s="22"/>
      <c r="D943" s="22"/>
      <c r="E943" s="22"/>
      <c r="F943" s="22"/>
      <c r="G943" s="22"/>
      <c r="H943" s="22"/>
      <c r="I943" s="22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6.5" customHeight="1" x14ac:dyDescent="0.3">
      <c r="A944" s="20"/>
      <c r="B944" s="20"/>
      <c r="C944" s="22"/>
      <c r="D944" s="22"/>
      <c r="E944" s="22"/>
      <c r="F944" s="22"/>
      <c r="G944" s="22"/>
      <c r="H944" s="22"/>
      <c r="I944" s="22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6.5" customHeight="1" x14ac:dyDescent="0.3">
      <c r="A945" s="20"/>
      <c r="B945" s="20"/>
      <c r="C945" s="22"/>
      <c r="D945" s="22"/>
      <c r="E945" s="22"/>
      <c r="F945" s="22"/>
      <c r="G945" s="22"/>
      <c r="H945" s="22"/>
      <c r="I945" s="22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6.5" customHeight="1" x14ac:dyDescent="0.3">
      <c r="A946" s="20"/>
      <c r="B946" s="20"/>
      <c r="C946" s="22"/>
      <c r="D946" s="22"/>
      <c r="E946" s="22"/>
      <c r="F946" s="22"/>
      <c r="G946" s="22"/>
      <c r="H946" s="22"/>
      <c r="I946" s="22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6.5" customHeight="1" x14ac:dyDescent="0.3">
      <c r="A947" s="20"/>
      <c r="B947" s="20"/>
      <c r="C947" s="22"/>
      <c r="D947" s="22"/>
      <c r="E947" s="22"/>
      <c r="F947" s="22"/>
      <c r="G947" s="22"/>
      <c r="H947" s="22"/>
      <c r="I947" s="22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6.5" customHeight="1" x14ac:dyDescent="0.3">
      <c r="A948" s="20"/>
      <c r="B948" s="20"/>
      <c r="C948" s="22"/>
      <c r="D948" s="22"/>
      <c r="E948" s="22"/>
      <c r="F948" s="22"/>
      <c r="G948" s="22"/>
      <c r="H948" s="22"/>
      <c r="I948" s="22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6.5" customHeight="1" x14ac:dyDescent="0.3">
      <c r="A949" s="20"/>
      <c r="B949" s="20"/>
      <c r="C949" s="22"/>
      <c r="D949" s="22"/>
      <c r="E949" s="22"/>
      <c r="F949" s="22"/>
      <c r="G949" s="22"/>
      <c r="H949" s="22"/>
      <c r="I949" s="22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6.5" customHeight="1" x14ac:dyDescent="0.3">
      <c r="A950" s="20"/>
      <c r="B950" s="20"/>
      <c r="C950" s="22"/>
      <c r="D950" s="22"/>
      <c r="E950" s="22"/>
      <c r="F950" s="22"/>
      <c r="G950" s="22"/>
      <c r="H950" s="22"/>
      <c r="I950" s="22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6.5" customHeight="1" x14ac:dyDescent="0.3">
      <c r="A951" s="20"/>
      <c r="B951" s="20"/>
      <c r="C951" s="22"/>
      <c r="D951" s="22"/>
      <c r="E951" s="22"/>
      <c r="F951" s="22"/>
      <c r="G951" s="22"/>
      <c r="H951" s="22"/>
      <c r="I951" s="22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6.5" customHeight="1" x14ac:dyDescent="0.3">
      <c r="A952" s="20"/>
      <c r="B952" s="20"/>
      <c r="C952" s="22"/>
      <c r="D952" s="22"/>
      <c r="E952" s="22"/>
      <c r="F952" s="22"/>
      <c r="G952" s="22"/>
      <c r="H952" s="22"/>
      <c r="I952" s="22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6.5" customHeight="1" x14ac:dyDescent="0.3">
      <c r="A953" s="20"/>
      <c r="B953" s="20"/>
      <c r="C953" s="22"/>
      <c r="D953" s="22"/>
      <c r="E953" s="22"/>
      <c r="F953" s="22"/>
      <c r="G953" s="22"/>
      <c r="H953" s="22"/>
      <c r="I953" s="22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6.5" customHeight="1" x14ac:dyDescent="0.3">
      <c r="A954" s="20"/>
      <c r="B954" s="20"/>
      <c r="C954" s="22"/>
      <c r="D954" s="22"/>
      <c r="E954" s="22"/>
      <c r="F954" s="22"/>
      <c r="G954" s="22"/>
      <c r="H954" s="22"/>
      <c r="I954" s="22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6.5" customHeight="1" x14ac:dyDescent="0.3">
      <c r="A955" s="20"/>
      <c r="B955" s="20"/>
      <c r="C955" s="22"/>
      <c r="D955" s="22"/>
      <c r="E955" s="22"/>
      <c r="F955" s="22"/>
      <c r="G955" s="22"/>
      <c r="H955" s="22"/>
      <c r="I955" s="22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6.5" customHeight="1" x14ac:dyDescent="0.3">
      <c r="A956" s="20"/>
      <c r="B956" s="20"/>
      <c r="C956" s="22"/>
      <c r="D956" s="22"/>
      <c r="E956" s="22"/>
      <c r="F956" s="22"/>
      <c r="G956" s="22"/>
      <c r="H956" s="22"/>
      <c r="I956" s="22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6.5" customHeight="1" x14ac:dyDescent="0.3">
      <c r="A957" s="20"/>
      <c r="B957" s="20"/>
      <c r="C957" s="22"/>
      <c r="D957" s="22"/>
      <c r="E957" s="22"/>
      <c r="F957" s="22"/>
      <c r="G957" s="22"/>
      <c r="H957" s="22"/>
      <c r="I957" s="22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6.5" customHeight="1" x14ac:dyDescent="0.3">
      <c r="A958" s="20"/>
      <c r="B958" s="20"/>
      <c r="C958" s="22"/>
      <c r="D958" s="22"/>
      <c r="E958" s="22"/>
      <c r="F958" s="22"/>
      <c r="G958" s="22"/>
      <c r="H958" s="22"/>
      <c r="I958" s="22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6.5" customHeight="1" x14ac:dyDescent="0.3">
      <c r="A959" s="20"/>
      <c r="B959" s="20"/>
      <c r="C959" s="22"/>
      <c r="D959" s="22"/>
      <c r="E959" s="22"/>
      <c r="F959" s="22"/>
      <c r="G959" s="22"/>
      <c r="H959" s="22"/>
      <c r="I959" s="22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6.5" customHeight="1" x14ac:dyDescent="0.3">
      <c r="A960" s="20"/>
      <c r="B960" s="20"/>
      <c r="C960" s="22"/>
      <c r="D960" s="22"/>
      <c r="E960" s="22"/>
      <c r="F960" s="22"/>
      <c r="G960" s="22"/>
      <c r="H960" s="22"/>
      <c r="I960" s="22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6.5" customHeight="1" x14ac:dyDescent="0.3">
      <c r="A961" s="20"/>
      <c r="B961" s="20"/>
      <c r="C961" s="22"/>
      <c r="D961" s="22"/>
      <c r="E961" s="22"/>
      <c r="F961" s="22"/>
      <c r="G961" s="22"/>
      <c r="H961" s="22"/>
      <c r="I961" s="22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6.5" customHeight="1" x14ac:dyDescent="0.3">
      <c r="A962" s="20"/>
      <c r="B962" s="20"/>
      <c r="C962" s="22"/>
      <c r="D962" s="22"/>
      <c r="E962" s="22"/>
      <c r="F962" s="22"/>
      <c r="G962" s="22"/>
      <c r="H962" s="22"/>
      <c r="I962" s="22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6.5" customHeight="1" x14ac:dyDescent="0.3">
      <c r="A963" s="20"/>
      <c r="B963" s="20"/>
      <c r="C963" s="22"/>
      <c r="D963" s="22"/>
      <c r="E963" s="22"/>
      <c r="F963" s="22"/>
      <c r="G963" s="22"/>
      <c r="H963" s="22"/>
      <c r="I963" s="22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6.5" customHeight="1" x14ac:dyDescent="0.3">
      <c r="A964" s="20"/>
      <c r="B964" s="20"/>
      <c r="C964" s="22"/>
      <c r="D964" s="22"/>
      <c r="E964" s="22"/>
      <c r="F964" s="22"/>
      <c r="G964" s="22"/>
      <c r="H964" s="22"/>
      <c r="I964" s="22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6.5" customHeight="1" x14ac:dyDescent="0.3">
      <c r="A965" s="20"/>
      <c r="B965" s="20"/>
      <c r="C965" s="22"/>
      <c r="D965" s="22"/>
      <c r="E965" s="22"/>
      <c r="F965" s="22"/>
      <c r="G965" s="22"/>
      <c r="H965" s="22"/>
      <c r="I965" s="22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6.5" customHeight="1" x14ac:dyDescent="0.3">
      <c r="A966" s="20"/>
      <c r="B966" s="20"/>
      <c r="C966" s="22"/>
      <c r="D966" s="22"/>
      <c r="E966" s="22"/>
      <c r="F966" s="22"/>
      <c r="G966" s="22"/>
      <c r="H966" s="22"/>
      <c r="I966" s="22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6.5" customHeight="1" x14ac:dyDescent="0.3">
      <c r="A967" s="20"/>
      <c r="B967" s="20"/>
      <c r="C967" s="22"/>
      <c r="D967" s="22"/>
      <c r="E967" s="22"/>
      <c r="F967" s="22"/>
      <c r="G967" s="22"/>
      <c r="H967" s="22"/>
      <c r="I967" s="22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6.5" customHeight="1" x14ac:dyDescent="0.3">
      <c r="A968" s="20"/>
      <c r="B968" s="20"/>
      <c r="C968" s="22"/>
      <c r="D968" s="22"/>
      <c r="E968" s="22"/>
      <c r="F968" s="22"/>
      <c r="G968" s="22"/>
      <c r="H968" s="22"/>
      <c r="I968" s="22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6.5" customHeight="1" x14ac:dyDescent="0.3">
      <c r="A969" s="20"/>
      <c r="B969" s="20"/>
      <c r="C969" s="22"/>
      <c r="D969" s="22"/>
      <c r="E969" s="22"/>
      <c r="F969" s="22"/>
      <c r="G969" s="22"/>
      <c r="H969" s="22"/>
      <c r="I969" s="22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6.5" customHeight="1" x14ac:dyDescent="0.3">
      <c r="A970" s="20"/>
      <c r="B970" s="20"/>
      <c r="C970" s="22"/>
      <c r="D970" s="22"/>
      <c r="E970" s="22"/>
      <c r="F970" s="22"/>
      <c r="G970" s="22"/>
      <c r="H970" s="22"/>
      <c r="I970" s="22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6.5" customHeight="1" x14ac:dyDescent="0.3">
      <c r="A971" s="20"/>
      <c r="B971" s="20"/>
      <c r="C971" s="22"/>
      <c r="D971" s="22"/>
      <c r="E971" s="22"/>
      <c r="F971" s="22"/>
      <c r="G971" s="22"/>
      <c r="H971" s="22"/>
      <c r="I971" s="22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6.5" customHeight="1" x14ac:dyDescent="0.3">
      <c r="A972" s="20"/>
      <c r="B972" s="20"/>
      <c r="C972" s="22"/>
      <c r="D972" s="22"/>
      <c r="E972" s="22"/>
      <c r="F972" s="22"/>
      <c r="G972" s="22"/>
      <c r="H972" s="22"/>
      <c r="I972" s="22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6.5" customHeight="1" x14ac:dyDescent="0.3">
      <c r="A973" s="20"/>
      <c r="B973" s="20"/>
      <c r="C973" s="22"/>
      <c r="D973" s="22"/>
      <c r="E973" s="22"/>
      <c r="F973" s="22"/>
      <c r="G973" s="22"/>
      <c r="H973" s="22"/>
      <c r="I973" s="22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6.5" customHeight="1" x14ac:dyDescent="0.3">
      <c r="A974" s="20"/>
      <c r="B974" s="20"/>
      <c r="C974" s="22"/>
      <c r="D974" s="22"/>
      <c r="E974" s="22"/>
      <c r="F974" s="22"/>
      <c r="G974" s="22"/>
      <c r="H974" s="22"/>
      <c r="I974" s="22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6.5" customHeight="1" x14ac:dyDescent="0.3">
      <c r="A975" s="20"/>
      <c r="B975" s="20"/>
      <c r="C975" s="22"/>
      <c r="D975" s="22"/>
      <c r="E975" s="22"/>
      <c r="F975" s="22"/>
      <c r="G975" s="22"/>
      <c r="H975" s="22"/>
      <c r="I975" s="22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6.5" customHeight="1" x14ac:dyDescent="0.3">
      <c r="A976" s="20"/>
      <c r="B976" s="20"/>
      <c r="C976" s="22"/>
      <c r="D976" s="22"/>
      <c r="E976" s="22"/>
      <c r="F976" s="22"/>
      <c r="G976" s="22"/>
      <c r="H976" s="22"/>
      <c r="I976" s="22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6.5" customHeight="1" x14ac:dyDescent="0.3">
      <c r="A977" s="20"/>
      <c r="B977" s="20"/>
      <c r="C977" s="22"/>
      <c r="D977" s="22"/>
      <c r="E977" s="22"/>
      <c r="F977" s="22"/>
      <c r="G977" s="22"/>
      <c r="H977" s="22"/>
      <c r="I977" s="22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6.5" customHeight="1" x14ac:dyDescent="0.3">
      <c r="A978" s="20"/>
      <c r="B978" s="20"/>
      <c r="C978" s="22"/>
      <c r="D978" s="22"/>
      <c r="E978" s="22"/>
      <c r="F978" s="22"/>
      <c r="G978" s="22"/>
      <c r="H978" s="22"/>
      <c r="I978" s="22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6.5" customHeight="1" x14ac:dyDescent="0.3">
      <c r="A979" s="20"/>
      <c r="B979" s="20"/>
      <c r="C979" s="22"/>
      <c r="D979" s="22"/>
      <c r="E979" s="22"/>
      <c r="F979" s="22"/>
      <c r="G979" s="22"/>
      <c r="H979" s="22"/>
      <c r="I979" s="22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6.5" customHeight="1" x14ac:dyDescent="0.3">
      <c r="A980" s="20"/>
      <c r="B980" s="20"/>
      <c r="C980" s="22"/>
      <c r="D980" s="22"/>
      <c r="E980" s="22"/>
      <c r="F980" s="22"/>
      <c r="G980" s="22"/>
      <c r="H980" s="22"/>
      <c r="I980" s="22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6.5" customHeight="1" x14ac:dyDescent="0.3">
      <c r="A981" s="20"/>
      <c r="B981" s="20"/>
      <c r="C981" s="22"/>
      <c r="D981" s="22"/>
      <c r="E981" s="22"/>
      <c r="F981" s="22"/>
      <c r="G981" s="22"/>
      <c r="H981" s="22"/>
      <c r="I981" s="22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6.5" customHeight="1" x14ac:dyDescent="0.3">
      <c r="A982" s="20"/>
      <c r="B982" s="20"/>
      <c r="C982" s="22"/>
      <c r="D982" s="22"/>
      <c r="E982" s="22"/>
      <c r="F982" s="22"/>
      <c r="G982" s="22"/>
      <c r="H982" s="22"/>
      <c r="I982" s="22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6.5" customHeight="1" x14ac:dyDescent="0.3">
      <c r="A983" s="20"/>
      <c r="B983" s="20"/>
      <c r="C983" s="22"/>
      <c r="D983" s="22"/>
      <c r="E983" s="22"/>
      <c r="F983" s="22"/>
      <c r="G983" s="22"/>
      <c r="H983" s="22"/>
      <c r="I983" s="22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6.5" customHeight="1" x14ac:dyDescent="0.3">
      <c r="A984" s="20"/>
      <c r="B984" s="20"/>
      <c r="C984" s="22"/>
      <c r="D984" s="22"/>
      <c r="E984" s="22"/>
      <c r="F984" s="22"/>
      <c r="G984" s="22"/>
      <c r="H984" s="22"/>
      <c r="I984" s="22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6.5" customHeight="1" x14ac:dyDescent="0.3">
      <c r="A985" s="20"/>
      <c r="B985" s="20"/>
      <c r="C985" s="22"/>
      <c r="D985" s="22"/>
      <c r="E985" s="22"/>
      <c r="F985" s="22"/>
      <c r="G985" s="22"/>
      <c r="H985" s="22"/>
      <c r="I985" s="22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6.5" customHeight="1" x14ac:dyDescent="0.3">
      <c r="A986" s="20"/>
      <c r="B986" s="20"/>
      <c r="C986" s="22"/>
      <c r="D986" s="22"/>
      <c r="E986" s="22"/>
      <c r="F986" s="22"/>
      <c r="G986" s="22"/>
      <c r="H986" s="22"/>
      <c r="I986" s="22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6.5" customHeight="1" x14ac:dyDescent="0.3">
      <c r="A987" s="20"/>
      <c r="B987" s="20"/>
      <c r="C987" s="22"/>
      <c r="D987" s="22"/>
      <c r="E987" s="22"/>
      <c r="F987" s="22"/>
      <c r="G987" s="22"/>
      <c r="H987" s="22"/>
      <c r="I987" s="22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6.5" customHeight="1" x14ac:dyDescent="0.3">
      <c r="A988" s="20"/>
      <c r="B988" s="20"/>
      <c r="C988" s="22"/>
      <c r="D988" s="22"/>
      <c r="E988" s="22"/>
      <c r="F988" s="22"/>
      <c r="G988" s="22"/>
      <c r="H988" s="22"/>
      <c r="I988" s="22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6.5" customHeight="1" x14ac:dyDescent="0.3">
      <c r="A989" s="20"/>
      <c r="B989" s="20"/>
      <c r="C989" s="22"/>
      <c r="D989" s="22"/>
      <c r="E989" s="22"/>
      <c r="F989" s="22"/>
      <c r="G989" s="22"/>
      <c r="H989" s="22"/>
      <c r="I989" s="22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6.5" customHeight="1" x14ac:dyDescent="0.3">
      <c r="A990" s="20"/>
      <c r="B990" s="20"/>
      <c r="C990" s="22"/>
      <c r="D990" s="22"/>
      <c r="E990" s="22"/>
      <c r="F990" s="22"/>
      <c r="G990" s="22"/>
      <c r="H990" s="22"/>
      <c r="I990" s="22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6.5" customHeight="1" x14ac:dyDescent="0.3">
      <c r="A991" s="20"/>
      <c r="B991" s="20"/>
      <c r="C991" s="22"/>
      <c r="D991" s="22"/>
      <c r="E991" s="22"/>
      <c r="F991" s="22"/>
      <c r="G991" s="22"/>
      <c r="H991" s="22"/>
      <c r="I991" s="22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6.5" customHeight="1" x14ac:dyDescent="0.3">
      <c r="A992" s="20"/>
      <c r="B992" s="20"/>
      <c r="C992" s="22"/>
      <c r="D992" s="22"/>
      <c r="E992" s="22"/>
      <c r="F992" s="22"/>
      <c r="G992" s="22"/>
      <c r="H992" s="22"/>
      <c r="I992" s="22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6.5" customHeight="1" x14ac:dyDescent="0.3">
      <c r="A993" s="20"/>
      <c r="B993" s="20"/>
      <c r="C993" s="22"/>
      <c r="D993" s="22"/>
      <c r="E993" s="22"/>
      <c r="F993" s="22"/>
      <c r="G993" s="22"/>
      <c r="H993" s="22"/>
      <c r="I993" s="22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6.5" customHeight="1" x14ac:dyDescent="0.3">
      <c r="A994" s="20"/>
      <c r="B994" s="20"/>
      <c r="C994" s="22"/>
      <c r="D994" s="22"/>
      <c r="E994" s="22"/>
      <c r="F994" s="22"/>
      <c r="G994" s="22"/>
      <c r="H994" s="22"/>
      <c r="I994" s="22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6.5" customHeight="1" x14ac:dyDescent="0.3">
      <c r="A995" s="20"/>
      <c r="B995" s="20"/>
      <c r="C995" s="22"/>
      <c r="D995" s="22"/>
      <c r="E995" s="22"/>
      <c r="F995" s="22"/>
      <c r="G995" s="22"/>
      <c r="H995" s="22"/>
      <c r="I995" s="22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5" customHeight="1" x14ac:dyDescent="0.3"/>
    <row r="997" spans="1:25" ht="15" customHeight="1" x14ac:dyDescent="0.3"/>
    <row r="998" spans="1:25" ht="15" customHeight="1" x14ac:dyDescent="0.3"/>
    <row r="999" spans="1:25" ht="15" customHeight="1" x14ac:dyDescent="0.3"/>
    <row r="1000" spans="1:25" ht="15" customHeight="1" x14ac:dyDescent="0.3"/>
    <row r="1001" spans="1:25" ht="15" customHeight="1" x14ac:dyDescent="0.3"/>
    <row r="1002" spans="1:25" ht="15" customHeight="1" x14ac:dyDescent="0.3"/>
    <row r="1003" spans="1:25" ht="15" customHeight="1" x14ac:dyDescent="0.3"/>
    <row r="1004" spans="1:25" ht="15" customHeight="1" x14ac:dyDescent="0.3"/>
    <row r="1005" spans="1:25" ht="15" customHeight="1" x14ac:dyDescent="0.3"/>
    <row r="1006" spans="1:25" ht="15" customHeight="1" x14ac:dyDescent="0.3"/>
    <row r="1007" spans="1:25" ht="15" customHeight="1" x14ac:dyDescent="0.3"/>
    <row r="1008" spans="1:25" ht="15" customHeight="1" x14ac:dyDescent="0.3"/>
    <row r="1009" ht="15" customHeight="1" x14ac:dyDescent="0.3"/>
    <row r="1010" ht="15" customHeight="1" x14ac:dyDescent="0.3"/>
  </sheetData>
  <sheetProtection algorithmName="SHA-512" hashValue="VwzELHiZGbSpsSoDvJuynpI4LoKx6zHdWm9FwQp9oiG1h20FojvNLocNvbYjLwEdH1Rpro7ay3/pa6jC8Bx+Yg==" saltValue="gIYbwWlChwMv/OqIqPhjlw==" spinCount="100000" sheet="1" selectLockedCells="1"/>
  <mergeCells count="32">
    <mergeCell ref="F13:F18"/>
    <mergeCell ref="G13:G18"/>
    <mergeCell ref="A14:A18"/>
    <mergeCell ref="A6:A10"/>
    <mergeCell ref="C13:C18"/>
    <mergeCell ref="B13:B18"/>
    <mergeCell ref="D13:D18"/>
    <mergeCell ref="E13:E18"/>
    <mergeCell ref="B5:B10"/>
    <mergeCell ref="C5:C10"/>
    <mergeCell ref="H3:H4"/>
    <mergeCell ref="E5:E10"/>
    <mergeCell ref="H11:H12"/>
    <mergeCell ref="E3:G3"/>
    <mergeCell ref="F5:F10"/>
    <mergeCell ref="G5:G10"/>
    <mergeCell ref="A1:F1"/>
    <mergeCell ref="A19:C19"/>
    <mergeCell ref="A11:A12"/>
    <mergeCell ref="B11:B12"/>
    <mergeCell ref="C11:C12"/>
    <mergeCell ref="D11:D12"/>
    <mergeCell ref="D19:H19"/>
    <mergeCell ref="E11:G11"/>
    <mergeCell ref="A3:A4"/>
    <mergeCell ref="B3:C3"/>
    <mergeCell ref="D3:D4"/>
    <mergeCell ref="A2:E2"/>
    <mergeCell ref="F2:I2"/>
    <mergeCell ref="I3:I4"/>
    <mergeCell ref="I11:I12"/>
    <mergeCell ref="D5:D10"/>
  </mergeCells>
  <phoneticPr fontId="1" type="noConversion"/>
  <conditionalFormatting sqref="D5:D9">
    <cfRule type="cellIs" dxfId="2" priority="9" operator="notEqual">
      <formula>$O$5</formula>
    </cfRule>
  </conditionalFormatting>
  <conditionalFormatting sqref="D13:D17">
    <cfRule type="cellIs" dxfId="1" priority="8" operator="notEqual">
      <formula>$O$13</formula>
    </cfRule>
  </conditionalFormatting>
  <conditionalFormatting sqref="H13:I18 H5:I10">
    <cfRule type="containsBlanks" dxfId="0" priority="1">
      <formula>LEN(TRIM(H5))=0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tabSelected="1" workbookViewId="0">
      <selection activeCell="B6" sqref="B6:I6"/>
    </sheetView>
  </sheetViews>
  <sheetFormatPr defaultColWidth="8.88671875" defaultRowHeight="16.2" x14ac:dyDescent="0.3"/>
  <cols>
    <col min="1" max="1" width="25.77734375" style="15" customWidth="1"/>
    <col min="2" max="10" width="8.88671875" style="15"/>
    <col min="11" max="11" width="16" style="50" customWidth="1"/>
    <col min="12" max="19" width="15.77734375" style="50" customWidth="1"/>
    <col min="20" max="22" width="15.77734375" style="50" hidden="1" customWidth="1"/>
    <col min="23" max="28" width="15.77734375" style="50" customWidth="1"/>
    <col min="29" max="29" width="8.88671875" style="15"/>
    <col min="30" max="32" width="15.77734375" style="50" hidden="1" customWidth="1"/>
    <col min="33" max="16384" width="8.88671875" style="15"/>
  </cols>
  <sheetData>
    <row r="2" spans="1:32" ht="22.2" x14ac:dyDescent="0.3">
      <c r="A2" s="288" t="s">
        <v>14</v>
      </c>
      <c r="B2" s="288"/>
      <c r="C2" s="288"/>
      <c r="D2" s="288"/>
      <c r="E2" s="288"/>
      <c r="F2" s="288"/>
      <c r="G2" s="288"/>
      <c r="H2" s="288"/>
      <c r="I2" s="288"/>
      <c r="K2" s="280" t="s">
        <v>120</v>
      </c>
      <c r="L2" s="283" t="s">
        <v>2</v>
      </c>
      <c r="M2" s="283"/>
      <c r="N2" s="283"/>
      <c r="O2" s="283"/>
      <c r="P2" s="283"/>
      <c r="Q2" s="283"/>
      <c r="R2" s="283"/>
      <c r="S2" s="283" t="s">
        <v>3</v>
      </c>
      <c r="T2" s="283"/>
      <c r="U2" s="283"/>
      <c r="V2" s="283"/>
      <c r="W2" s="283"/>
      <c r="X2" s="283"/>
      <c r="Y2" s="283"/>
      <c r="Z2" s="283"/>
      <c r="AA2" s="283"/>
      <c r="AB2" s="283"/>
      <c r="AD2" s="15"/>
      <c r="AE2" s="15"/>
      <c r="AF2" s="15"/>
    </row>
    <row r="3" spans="1:32" ht="40.200000000000003" customHeight="1" x14ac:dyDescent="0.3">
      <c r="A3" s="5" t="s">
        <v>6</v>
      </c>
      <c r="B3" s="268" t="str">
        <f>IFERROR(VLOOKUP(B$6,後台!A$4:U$109,2,FALSE),"")</f>
        <v>OOO社區發展協會</v>
      </c>
      <c r="C3" s="269"/>
      <c r="D3" s="269"/>
      <c r="E3" s="269"/>
      <c r="F3" s="269"/>
      <c r="G3" s="269"/>
      <c r="H3" s="269"/>
      <c r="I3" s="270"/>
      <c r="K3" s="281"/>
      <c r="L3" s="285" t="s">
        <v>4</v>
      </c>
      <c r="M3" s="286"/>
      <c r="N3" s="286"/>
      <c r="O3" s="286"/>
      <c r="P3" s="286"/>
      <c r="Q3" s="287"/>
      <c r="R3" s="46" t="s">
        <v>5</v>
      </c>
      <c r="S3" s="284" t="s">
        <v>4</v>
      </c>
      <c r="T3" s="284"/>
      <c r="U3" s="284"/>
      <c r="V3" s="284"/>
      <c r="W3" s="284"/>
      <c r="X3" s="284"/>
      <c r="Y3" s="284"/>
      <c r="Z3" s="284"/>
      <c r="AA3" s="284"/>
      <c r="AB3" s="46" t="s">
        <v>5</v>
      </c>
      <c r="AD3" s="277" t="s">
        <v>227</v>
      </c>
      <c r="AE3" s="277" t="s">
        <v>230</v>
      </c>
      <c r="AF3" s="277" t="s">
        <v>231</v>
      </c>
    </row>
    <row r="4" spans="1:32" ht="40.200000000000003" customHeight="1" x14ac:dyDescent="0.3">
      <c r="A4" s="5" t="s">
        <v>121</v>
      </c>
      <c r="B4" s="268" t="str">
        <f>IFERROR(VLOOKUP(B$6,後台!A$4:U$109,3,FALSE),"")</f>
        <v>布建社區照顧關懷據點及巷弄長照站計畫</v>
      </c>
      <c r="C4" s="269"/>
      <c r="D4" s="269"/>
      <c r="E4" s="269"/>
      <c r="F4" s="269"/>
      <c r="G4" s="269"/>
      <c r="H4" s="269"/>
      <c r="I4" s="270"/>
      <c r="K4" s="282"/>
      <c r="L4" s="46" t="s">
        <v>175</v>
      </c>
      <c r="M4" s="46" t="s">
        <v>197</v>
      </c>
      <c r="N4" s="47" t="s">
        <v>195</v>
      </c>
      <c r="O4" s="46" t="s">
        <v>177</v>
      </c>
      <c r="P4" s="46" t="s">
        <v>178</v>
      </c>
      <c r="Q4" s="135" t="s">
        <v>179</v>
      </c>
      <c r="R4" s="46" t="s">
        <v>181</v>
      </c>
      <c r="S4" s="46" t="s">
        <v>175</v>
      </c>
      <c r="T4" s="46" t="s">
        <v>183</v>
      </c>
      <c r="U4" s="46" t="s">
        <v>185</v>
      </c>
      <c r="V4" s="239" t="s">
        <v>276</v>
      </c>
      <c r="W4" s="46" t="s">
        <v>187</v>
      </c>
      <c r="X4" s="46" t="s">
        <v>188</v>
      </c>
      <c r="Y4" s="135" t="s">
        <v>189</v>
      </c>
      <c r="Z4" s="135" t="s">
        <v>194</v>
      </c>
      <c r="AA4" s="134" t="s">
        <v>179</v>
      </c>
      <c r="AB4" s="134" t="s">
        <v>181</v>
      </c>
      <c r="AD4" s="278"/>
      <c r="AE4" s="278"/>
      <c r="AF4" s="278"/>
    </row>
    <row r="5" spans="1:32" ht="40.200000000000003" customHeight="1" x14ac:dyDescent="0.3">
      <c r="A5" s="5" t="s">
        <v>136</v>
      </c>
      <c r="B5" s="271">
        <f>IFERROR(VLOOKUP(B$6,後台!A$4:U$109,4,FALSE),"")</f>
        <v>2991623</v>
      </c>
      <c r="C5" s="272"/>
      <c r="D5" s="272"/>
      <c r="E5" s="272"/>
      <c r="F5" s="272"/>
      <c r="G5" s="272"/>
      <c r="H5" s="272"/>
      <c r="I5" s="273"/>
      <c r="K5" s="48">
        <f>B5</f>
        <v>2991623</v>
      </c>
      <c r="L5" s="49">
        <f>VLOOKUP($B$6,後台!$A$4:$U$109,5,FALSE)</f>
        <v>472800</v>
      </c>
      <c r="M5" s="49">
        <f>VLOOKUP($B$6,後台!$A$4:$U$109,6,FALSE)</f>
        <v>480000</v>
      </c>
      <c r="N5" s="49">
        <f>VLOOKUP($B$6,後台!$A$4:$U$109,7,FALSE)</f>
        <v>72000</v>
      </c>
      <c r="O5" s="49">
        <f>VLOOKUP($B$6,後台!$A$4:$U$109,8,FALSE)</f>
        <v>592623</v>
      </c>
      <c r="P5" s="49">
        <f>VLOOKUP($B$6,後台!$A$4:$U$109,9,FALSE)</f>
        <v>72000</v>
      </c>
      <c r="Q5" s="49">
        <f>VLOOKUP($B$6,後台!$A$4:$U$109,10,FALSE)</f>
        <v>20000</v>
      </c>
      <c r="R5" s="49">
        <f>VLOOKUP($B$6,後台!$A$4:$U$109,11,FALSE)</f>
        <v>30000</v>
      </c>
      <c r="S5" s="49">
        <f>VLOOKUP($B$6,後台!$A$4:$U$109,12,FALSE)</f>
        <v>43200</v>
      </c>
      <c r="T5" s="49">
        <f>VLOOKUP($B$6,後台!$A$4:$U$109,13,FALSE)</f>
        <v>0</v>
      </c>
      <c r="U5" s="49">
        <f>VLOOKUP($B$6,後台!$A$4:$U$109,14,FALSE)</f>
        <v>0</v>
      </c>
      <c r="V5" s="49">
        <f>VLOOKUP($B$6,後台!$A$4:$U$109,15,FALSE)</f>
        <v>0</v>
      </c>
      <c r="W5" s="49">
        <f>VLOOKUP($B$6,後台!$A$4:$U$109,16,FALSE)</f>
        <v>752000</v>
      </c>
      <c r="X5" s="49">
        <f>VLOOKUP($B$6,後台!$A$4:$U$109,17,FALSE)</f>
        <v>360000</v>
      </c>
      <c r="Y5" s="49">
        <f>VLOOKUP($B$6,後台!$A$4:$U$109,18,FALSE)</f>
        <v>25000</v>
      </c>
      <c r="Z5" s="49">
        <f>VLOOKUP($B$6,後台!$A$4:$U$109,19,FALSE)</f>
        <v>72000</v>
      </c>
      <c r="AA5" s="49">
        <f>VLOOKUP($B$6,後台!$A$4:$U$109,20,FALSE)</f>
        <v>0</v>
      </c>
      <c r="AB5" s="49">
        <f>VLOOKUP($B$6,後台!$A$4:$U$109,21,FALSE)</f>
        <v>0</v>
      </c>
      <c r="AD5" s="49" t="str">
        <f>VLOOKUP($B$6,後台!$A$4:$V$109,22,FALSE)</f>
        <v>中央</v>
      </c>
      <c r="AE5" s="49" t="str">
        <f>VLOOKUP($B$6,後台!$A$4:$W$109,23,FALSE)</f>
        <v>10C</v>
      </c>
      <c r="AF5" s="49">
        <f>VLOOKUP($B$6,後台!$A$4:$X$109,24,FALSE)</f>
        <v>37</v>
      </c>
    </row>
    <row r="6" spans="1:32" ht="40.200000000000003" customHeight="1" x14ac:dyDescent="0.3">
      <c r="A6" s="159" t="s">
        <v>172</v>
      </c>
      <c r="B6" s="274" t="s">
        <v>309</v>
      </c>
      <c r="C6" s="275"/>
      <c r="D6" s="275"/>
      <c r="E6" s="275"/>
      <c r="F6" s="275"/>
      <c r="G6" s="275"/>
      <c r="H6" s="275"/>
      <c r="I6" s="276"/>
      <c r="AD6" s="212" t="s">
        <v>232</v>
      </c>
      <c r="AE6" s="212" t="s">
        <v>234</v>
      </c>
      <c r="AF6" s="212" t="s">
        <v>233</v>
      </c>
    </row>
    <row r="7" spans="1:32" ht="40.200000000000003" customHeight="1" x14ac:dyDescent="0.3">
      <c r="A7" s="108" t="s">
        <v>135</v>
      </c>
      <c r="B7" s="265"/>
      <c r="C7" s="266"/>
      <c r="D7" s="266"/>
      <c r="E7" s="266"/>
      <c r="F7" s="266"/>
      <c r="G7" s="266"/>
      <c r="H7" s="266"/>
      <c r="I7" s="267"/>
      <c r="AD7" s="212"/>
      <c r="AE7" s="212" t="str">
        <f>AD6&amp;AE5&amp;AF6</f>
        <v>(10C)</v>
      </c>
      <c r="AF7" s="212" t="str">
        <f>AD6&amp;AF5&amp;AE6&amp;AF6</f>
        <v>(37人)</v>
      </c>
    </row>
    <row r="8" spans="1:32" ht="40.200000000000003" customHeight="1" x14ac:dyDescent="0.3">
      <c r="A8" s="158" t="s">
        <v>168</v>
      </c>
      <c r="B8" s="265"/>
      <c r="C8" s="266"/>
      <c r="D8" s="266"/>
      <c r="E8" s="266"/>
      <c r="F8" s="266"/>
      <c r="G8" s="266"/>
      <c r="H8" s="266"/>
      <c r="I8" s="267"/>
    </row>
    <row r="9" spans="1:32" ht="40.200000000000003" customHeight="1" x14ac:dyDescent="0.3">
      <c r="A9" s="108" t="s">
        <v>7</v>
      </c>
      <c r="B9" s="265"/>
      <c r="C9" s="266"/>
      <c r="D9" s="266"/>
      <c r="E9" s="266"/>
      <c r="F9" s="266"/>
      <c r="G9" s="266"/>
      <c r="H9" s="266"/>
      <c r="I9" s="267"/>
    </row>
    <row r="10" spans="1:32" ht="40.200000000000003" customHeight="1" x14ac:dyDescent="0.3">
      <c r="A10" s="109" t="s">
        <v>8</v>
      </c>
      <c r="B10" s="265"/>
      <c r="C10" s="266"/>
      <c r="D10" s="266"/>
      <c r="E10" s="266"/>
      <c r="F10" s="266"/>
      <c r="G10" s="266"/>
      <c r="H10" s="266"/>
      <c r="I10" s="267"/>
    </row>
    <row r="11" spans="1:32" ht="40.200000000000003" customHeight="1" x14ac:dyDescent="0.3">
      <c r="A11" s="109" t="s">
        <v>112</v>
      </c>
      <c r="B11" s="265"/>
      <c r="C11" s="266"/>
      <c r="D11" s="266"/>
      <c r="E11" s="266"/>
      <c r="F11" s="266"/>
      <c r="G11" s="266"/>
      <c r="H11" s="266"/>
      <c r="I11" s="267"/>
    </row>
    <row r="12" spans="1:32" ht="40.200000000000003" customHeight="1" x14ac:dyDescent="0.3">
      <c r="A12" s="109" t="s">
        <v>170</v>
      </c>
      <c r="B12" s="265"/>
      <c r="C12" s="266"/>
      <c r="D12" s="266"/>
      <c r="E12" s="266"/>
      <c r="F12" s="266"/>
      <c r="G12" s="266"/>
      <c r="H12" s="266"/>
      <c r="I12" s="267"/>
    </row>
    <row r="13" spans="1:32" ht="40.200000000000003" customHeight="1" x14ac:dyDescent="0.3">
      <c r="A13" s="110" t="s">
        <v>171</v>
      </c>
      <c r="B13" s="265"/>
      <c r="C13" s="266"/>
      <c r="D13" s="266"/>
      <c r="E13" s="266"/>
      <c r="F13" s="266"/>
      <c r="G13" s="266"/>
      <c r="H13" s="266"/>
      <c r="I13" s="267"/>
    </row>
    <row r="14" spans="1:32" ht="40.200000000000003" customHeight="1" x14ac:dyDescent="0.3">
      <c r="A14" s="109" t="s">
        <v>169</v>
      </c>
      <c r="B14" s="265"/>
      <c r="C14" s="266"/>
      <c r="D14" s="266"/>
      <c r="E14" s="266"/>
      <c r="F14" s="266"/>
      <c r="G14" s="266"/>
      <c r="H14" s="266"/>
      <c r="I14" s="267"/>
    </row>
    <row r="15" spans="1:32" ht="40.200000000000003" customHeight="1" x14ac:dyDescent="0.3">
      <c r="A15" s="109" t="s">
        <v>9</v>
      </c>
      <c r="B15" s="265"/>
      <c r="C15" s="266"/>
      <c r="D15" s="266"/>
      <c r="E15" s="266"/>
      <c r="F15" s="266"/>
      <c r="G15" s="266"/>
      <c r="H15" s="266"/>
      <c r="I15" s="267"/>
    </row>
    <row r="16" spans="1:32" ht="40.200000000000003" customHeight="1" x14ac:dyDescent="0.3">
      <c r="A16" s="109" t="s">
        <v>10</v>
      </c>
      <c r="B16" s="279"/>
      <c r="C16" s="279"/>
      <c r="D16" s="279"/>
      <c r="E16" s="279"/>
      <c r="F16" s="279"/>
      <c r="G16" s="279"/>
      <c r="H16" s="279"/>
      <c r="I16" s="279"/>
    </row>
  </sheetData>
  <sheetProtection algorithmName="SHA-512" hashValue="NkiPd7SOkCmm0NoQaVgv6ObBQ+r7lGTbikA6E9sSRa9sGg5Iv8qX56f86OHlFg1v1jOQeYjuVDBAtvn74jBaWw==" saltValue="lcZP4gf21z0NdFC2bs0nDw==" spinCount="100000" sheet="1" selectLockedCells="1"/>
  <mergeCells count="23">
    <mergeCell ref="AD3:AD4"/>
    <mergeCell ref="AE3:AE4"/>
    <mergeCell ref="AF3:AF4"/>
    <mergeCell ref="B16:I16"/>
    <mergeCell ref="B14:I14"/>
    <mergeCell ref="B15:I15"/>
    <mergeCell ref="K2:K4"/>
    <mergeCell ref="S2:AB2"/>
    <mergeCell ref="S3:AA3"/>
    <mergeCell ref="L2:R2"/>
    <mergeCell ref="L3:Q3"/>
    <mergeCell ref="A2:I2"/>
    <mergeCell ref="B10:I10"/>
    <mergeCell ref="B11:I11"/>
    <mergeCell ref="B12:I12"/>
    <mergeCell ref="B13:I13"/>
    <mergeCell ref="B8:I8"/>
    <mergeCell ref="B9:I9"/>
    <mergeCell ref="B3:I3"/>
    <mergeCell ref="B4:I4"/>
    <mergeCell ref="B5:I5"/>
    <mergeCell ref="B6:I6"/>
    <mergeCell ref="B7:I7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H65514"/>
  <sheetViews>
    <sheetView zoomScaleNormal="100" workbookViewId="0">
      <pane ySplit="3" topLeftCell="A4" activePane="bottomLeft" state="frozen"/>
      <selection pane="bottomLeft" activeCell="D4" sqref="D4"/>
    </sheetView>
  </sheetViews>
  <sheetFormatPr defaultColWidth="8.33203125" defaultRowHeight="16.2" x14ac:dyDescent="0.3"/>
  <cols>
    <col min="1" max="3" width="6.77734375" style="107" customWidth="1"/>
    <col min="4" max="4" width="30.77734375" style="107" customWidth="1"/>
    <col min="5" max="5" width="15.77734375" style="107" customWidth="1"/>
    <col min="6" max="8" width="6.77734375" style="107" customWidth="1"/>
    <col min="9" max="9" width="30.77734375" style="107" customWidth="1"/>
    <col min="10" max="10" width="15.77734375" style="107" customWidth="1"/>
    <col min="11" max="13" width="6.77734375" style="107" customWidth="1"/>
    <col min="14" max="14" width="30.77734375" style="107" customWidth="1"/>
    <col min="15" max="15" width="15.77734375" style="107" customWidth="1"/>
    <col min="16" max="18" width="6.77734375" style="107" customWidth="1"/>
    <col min="19" max="19" width="30.77734375" style="107" customWidth="1"/>
    <col min="20" max="20" width="15.77734375" style="107" customWidth="1"/>
    <col min="21" max="23" width="6.77734375" style="107" customWidth="1"/>
    <col min="24" max="24" width="30.77734375" style="107" customWidth="1"/>
    <col min="25" max="25" width="15.77734375" style="107" customWidth="1"/>
    <col min="26" max="28" width="6.77734375" style="107" hidden="1" customWidth="1"/>
    <col min="29" max="29" width="30.77734375" style="107" hidden="1" customWidth="1"/>
    <col min="30" max="30" width="15.77734375" style="107" hidden="1" customWidth="1"/>
    <col min="31" max="33" width="6.77734375" style="107" customWidth="1"/>
    <col min="34" max="34" width="30.77734375" style="107" customWidth="1"/>
    <col min="35" max="35" width="15.77734375" style="107" customWidth="1"/>
    <col min="36" max="38" width="6.77734375" style="107" customWidth="1"/>
    <col min="39" max="39" width="30.77734375" style="107" customWidth="1"/>
    <col min="40" max="40" width="15.77734375" style="107" customWidth="1"/>
    <col min="41" max="43" width="6.77734375" style="107" customWidth="1"/>
    <col min="44" max="44" width="30.77734375" style="107" customWidth="1"/>
    <col min="45" max="45" width="15.77734375" style="107" customWidth="1"/>
    <col min="46" max="48" width="6.77734375" style="107" customWidth="1"/>
    <col min="49" max="49" width="30.77734375" style="107" customWidth="1"/>
    <col min="50" max="50" width="15.77734375" style="107" customWidth="1"/>
    <col min="51" max="53" width="6.77734375" style="107" customWidth="1"/>
    <col min="54" max="54" width="30.77734375" style="107" customWidth="1"/>
    <col min="55" max="55" width="15.77734375" style="107" customWidth="1"/>
    <col min="56" max="58" width="6.77734375" style="107" customWidth="1"/>
    <col min="59" max="59" width="30.77734375" style="107" customWidth="1"/>
    <col min="60" max="60" width="15.77734375" style="107" customWidth="1"/>
    <col min="61" max="16384" width="8.33203125" style="104"/>
  </cols>
  <sheetData>
    <row r="1" spans="1:60" ht="30" customHeight="1" x14ac:dyDescent="0.3">
      <c r="A1" s="293" t="s">
        <v>30</v>
      </c>
      <c r="B1" s="294"/>
      <c r="C1" s="294"/>
      <c r="D1" s="294"/>
      <c r="E1" s="295"/>
      <c r="F1" s="289" t="s">
        <v>198</v>
      </c>
      <c r="G1" s="290"/>
      <c r="H1" s="290"/>
      <c r="I1" s="290"/>
      <c r="J1" s="291"/>
      <c r="K1" s="289" t="s">
        <v>196</v>
      </c>
      <c r="L1" s="290"/>
      <c r="M1" s="290"/>
      <c r="N1" s="290"/>
      <c r="O1" s="291"/>
      <c r="P1" s="289" t="s">
        <v>31</v>
      </c>
      <c r="Q1" s="290"/>
      <c r="R1" s="290"/>
      <c r="S1" s="290"/>
      <c r="T1" s="291"/>
      <c r="U1" s="289" t="s">
        <v>33</v>
      </c>
      <c r="V1" s="290"/>
      <c r="W1" s="290"/>
      <c r="X1" s="290"/>
      <c r="Y1" s="291"/>
      <c r="Z1" s="289" t="s">
        <v>278</v>
      </c>
      <c r="AA1" s="290"/>
      <c r="AB1" s="290"/>
      <c r="AC1" s="290"/>
      <c r="AD1" s="291"/>
      <c r="AE1" s="289" t="s">
        <v>32</v>
      </c>
      <c r="AF1" s="290"/>
      <c r="AG1" s="290"/>
      <c r="AH1" s="290"/>
      <c r="AI1" s="291"/>
      <c r="AJ1" s="289" t="s">
        <v>34</v>
      </c>
      <c r="AK1" s="290"/>
      <c r="AL1" s="290"/>
      <c r="AM1" s="290"/>
      <c r="AN1" s="291"/>
      <c r="AO1" s="289" t="s">
        <v>174</v>
      </c>
      <c r="AP1" s="290"/>
      <c r="AQ1" s="290"/>
      <c r="AR1" s="290"/>
      <c r="AS1" s="291"/>
      <c r="AT1" s="289" t="s">
        <v>163</v>
      </c>
      <c r="AU1" s="290"/>
      <c r="AV1" s="290"/>
      <c r="AW1" s="290"/>
      <c r="AX1" s="291"/>
      <c r="AY1" s="289" t="s">
        <v>36</v>
      </c>
      <c r="AZ1" s="290"/>
      <c r="BA1" s="290"/>
      <c r="BB1" s="290"/>
      <c r="BC1" s="291"/>
      <c r="BD1" s="289" t="s">
        <v>35</v>
      </c>
      <c r="BE1" s="290"/>
      <c r="BF1" s="290"/>
      <c r="BG1" s="290"/>
      <c r="BH1" s="291"/>
    </row>
    <row r="2" spans="1:60" ht="18" customHeight="1" x14ac:dyDescent="0.3">
      <c r="A2" s="292" t="s">
        <v>27</v>
      </c>
      <c r="B2" s="292"/>
      <c r="C2" s="292"/>
      <c r="D2" s="292" t="s">
        <v>28</v>
      </c>
      <c r="E2" s="97" t="s">
        <v>37</v>
      </c>
      <c r="F2" s="292" t="s">
        <v>27</v>
      </c>
      <c r="G2" s="292"/>
      <c r="H2" s="292"/>
      <c r="I2" s="292" t="s">
        <v>28</v>
      </c>
      <c r="J2" s="97" t="s">
        <v>38</v>
      </c>
      <c r="K2" s="292" t="s">
        <v>27</v>
      </c>
      <c r="L2" s="292"/>
      <c r="M2" s="292"/>
      <c r="N2" s="292" t="s">
        <v>28</v>
      </c>
      <c r="O2" s="97" t="s">
        <v>38</v>
      </c>
      <c r="P2" s="292" t="s">
        <v>27</v>
      </c>
      <c r="Q2" s="292"/>
      <c r="R2" s="292"/>
      <c r="S2" s="292" t="s">
        <v>28</v>
      </c>
      <c r="T2" s="97" t="s">
        <v>38</v>
      </c>
      <c r="U2" s="292" t="s">
        <v>27</v>
      </c>
      <c r="V2" s="292"/>
      <c r="W2" s="292"/>
      <c r="X2" s="292" t="s">
        <v>28</v>
      </c>
      <c r="Y2" s="97" t="s">
        <v>37</v>
      </c>
      <c r="Z2" s="292" t="s">
        <v>27</v>
      </c>
      <c r="AA2" s="292"/>
      <c r="AB2" s="292"/>
      <c r="AC2" s="292" t="s">
        <v>28</v>
      </c>
      <c r="AD2" s="240" t="s">
        <v>38</v>
      </c>
      <c r="AE2" s="292" t="s">
        <v>27</v>
      </c>
      <c r="AF2" s="292"/>
      <c r="AG2" s="292"/>
      <c r="AH2" s="292" t="s">
        <v>28</v>
      </c>
      <c r="AI2" s="97" t="s">
        <v>38</v>
      </c>
      <c r="AJ2" s="292" t="s">
        <v>27</v>
      </c>
      <c r="AK2" s="292"/>
      <c r="AL2" s="292"/>
      <c r="AM2" s="292" t="s">
        <v>28</v>
      </c>
      <c r="AN2" s="97" t="s">
        <v>38</v>
      </c>
      <c r="AO2" s="292" t="s">
        <v>27</v>
      </c>
      <c r="AP2" s="292"/>
      <c r="AQ2" s="292"/>
      <c r="AR2" s="292" t="s">
        <v>28</v>
      </c>
      <c r="AS2" s="97" t="s">
        <v>38</v>
      </c>
      <c r="AT2" s="292" t="s">
        <v>27</v>
      </c>
      <c r="AU2" s="292"/>
      <c r="AV2" s="292"/>
      <c r="AW2" s="292" t="s">
        <v>28</v>
      </c>
      <c r="AX2" s="133" t="s">
        <v>38</v>
      </c>
      <c r="AY2" s="292" t="s">
        <v>27</v>
      </c>
      <c r="AZ2" s="292"/>
      <c r="BA2" s="292"/>
      <c r="BB2" s="292" t="s">
        <v>28</v>
      </c>
      <c r="BC2" s="97" t="s">
        <v>38</v>
      </c>
      <c r="BD2" s="292" t="s">
        <v>27</v>
      </c>
      <c r="BE2" s="292"/>
      <c r="BF2" s="292"/>
      <c r="BG2" s="292" t="s">
        <v>28</v>
      </c>
      <c r="BH2" s="97" t="s">
        <v>38</v>
      </c>
    </row>
    <row r="3" spans="1:60" ht="18" customHeight="1" x14ac:dyDescent="0.3">
      <c r="A3" s="97" t="s">
        <v>11</v>
      </c>
      <c r="B3" s="97" t="s">
        <v>12</v>
      </c>
      <c r="C3" s="97" t="s">
        <v>13</v>
      </c>
      <c r="D3" s="292"/>
      <c r="E3" s="97" t="s">
        <v>29</v>
      </c>
      <c r="F3" s="97" t="s">
        <v>11</v>
      </c>
      <c r="G3" s="97" t="s">
        <v>12</v>
      </c>
      <c r="H3" s="97" t="s">
        <v>13</v>
      </c>
      <c r="I3" s="292"/>
      <c r="J3" s="97" t="s">
        <v>29</v>
      </c>
      <c r="K3" s="97" t="s">
        <v>11</v>
      </c>
      <c r="L3" s="97" t="s">
        <v>12</v>
      </c>
      <c r="M3" s="97" t="s">
        <v>13</v>
      </c>
      <c r="N3" s="292"/>
      <c r="O3" s="97" t="s">
        <v>29</v>
      </c>
      <c r="P3" s="97" t="s">
        <v>11</v>
      </c>
      <c r="Q3" s="97" t="s">
        <v>12</v>
      </c>
      <c r="R3" s="97" t="s">
        <v>13</v>
      </c>
      <c r="S3" s="292"/>
      <c r="T3" s="97" t="s">
        <v>29</v>
      </c>
      <c r="U3" s="97" t="s">
        <v>11</v>
      </c>
      <c r="V3" s="97" t="s">
        <v>12</v>
      </c>
      <c r="W3" s="97" t="s">
        <v>13</v>
      </c>
      <c r="X3" s="292"/>
      <c r="Y3" s="97" t="s">
        <v>29</v>
      </c>
      <c r="Z3" s="240" t="s">
        <v>11</v>
      </c>
      <c r="AA3" s="240" t="s">
        <v>12</v>
      </c>
      <c r="AB3" s="240" t="s">
        <v>13</v>
      </c>
      <c r="AC3" s="292"/>
      <c r="AD3" s="240" t="s">
        <v>29</v>
      </c>
      <c r="AE3" s="97" t="s">
        <v>11</v>
      </c>
      <c r="AF3" s="97" t="s">
        <v>12</v>
      </c>
      <c r="AG3" s="97" t="s">
        <v>13</v>
      </c>
      <c r="AH3" s="292"/>
      <c r="AI3" s="97" t="s">
        <v>29</v>
      </c>
      <c r="AJ3" s="97" t="s">
        <v>11</v>
      </c>
      <c r="AK3" s="97" t="s">
        <v>12</v>
      </c>
      <c r="AL3" s="97" t="s">
        <v>13</v>
      </c>
      <c r="AM3" s="292"/>
      <c r="AN3" s="97" t="s">
        <v>29</v>
      </c>
      <c r="AO3" s="97" t="s">
        <v>11</v>
      </c>
      <c r="AP3" s="97" t="s">
        <v>12</v>
      </c>
      <c r="AQ3" s="97" t="s">
        <v>13</v>
      </c>
      <c r="AR3" s="292"/>
      <c r="AS3" s="97" t="s">
        <v>29</v>
      </c>
      <c r="AT3" s="133" t="s">
        <v>11</v>
      </c>
      <c r="AU3" s="133" t="s">
        <v>12</v>
      </c>
      <c r="AV3" s="133" t="s">
        <v>13</v>
      </c>
      <c r="AW3" s="292"/>
      <c r="AX3" s="133" t="s">
        <v>29</v>
      </c>
      <c r="AY3" s="97" t="s">
        <v>11</v>
      </c>
      <c r="AZ3" s="97" t="s">
        <v>12</v>
      </c>
      <c r="BA3" s="97" t="s">
        <v>13</v>
      </c>
      <c r="BB3" s="292"/>
      <c r="BC3" s="97" t="s">
        <v>29</v>
      </c>
      <c r="BD3" s="97" t="s">
        <v>11</v>
      </c>
      <c r="BE3" s="97" t="s">
        <v>12</v>
      </c>
      <c r="BF3" s="97" t="s">
        <v>13</v>
      </c>
      <c r="BG3" s="292"/>
      <c r="BH3" s="97" t="s">
        <v>29</v>
      </c>
    </row>
    <row r="4" spans="1:60" s="106" customFormat="1" ht="24" customHeight="1" x14ac:dyDescent="0.3">
      <c r="A4" s="78"/>
      <c r="B4" s="78"/>
      <c r="C4" s="78"/>
      <c r="D4" s="79"/>
      <c r="E4" s="105"/>
      <c r="F4" s="80"/>
      <c r="G4" s="80"/>
      <c r="H4" s="80"/>
      <c r="I4" s="81"/>
      <c r="J4" s="105"/>
      <c r="K4" s="80"/>
      <c r="L4" s="80"/>
      <c r="M4" s="80"/>
      <c r="N4" s="81"/>
      <c r="O4" s="105"/>
      <c r="P4" s="78"/>
      <c r="Q4" s="78"/>
      <c r="R4" s="78"/>
      <c r="S4" s="79"/>
      <c r="T4" s="105"/>
      <c r="U4" s="78"/>
      <c r="V4" s="78"/>
      <c r="W4" s="78"/>
      <c r="X4" s="79"/>
      <c r="Y4" s="105"/>
      <c r="Z4" s="80"/>
      <c r="AA4" s="80"/>
      <c r="AB4" s="80"/>
      <c r="AC4" s="81"/>
      <c r="AD4" s="105"/>
      <c r="AE4" s="80"/>
      <c r="AF4" s="80"/>
      <c r="AG4" s="80"/>
      <c r="AH4" s="81"/>
      <c r="AI4" s="105"/>
      <c r="AJ4" s="80"/>
      <c r="AK4" s="80"/>
      <c r="AL4" s="80"/>
      <c r="AM4" s="81"/>
      <c r="AN4" s="105"/>
      <c r="AO4" s="80"/>
      <c r="AP4" s="80"/>
      <c r="AQ4" s="80"/>
      <c r="AR4" s="81"/>
      <c r="AS4" s="105"/>
      <c r="AT4" s="80"/>
      <c r="AU4" s="80"/>
      <c r="AV4" s="80"/>
      <c r="AW4" s="81"/>
      <c r="AX4" s="105"/>
      <c r="AY4" s="78"/>
      <c r="AZ4" s="78"/>
      <c r="BA4" s="78"/>
      <c r="BB4" s="79"/>
      <c r="BC4" s="105"/>
      <c r="BD4" s="78"/>
      <c r="BE4" s="78"/>
      <c r="BF4" s="78"/>
      <c r="BG4" s="79"/>
      <c r="BH4" s="105"/>
    </row>
    <row r="5" spans="1:60" s="106" customFormat="1" ht="24" customHeight="1" x14ac:dyDescent="0.3">
      <c r="A5" s="78"/>
      <c r="B5" s="78"/>
      <c r="C5" s="78"/>
      <c r="D5" s="79"/>
      <c r="E5" s="105"/>
      <c r="F5" s="80"/>
      <c r="G5" s="80"/>
      <c r="H5" s="80"/>
      <c r="I5" s="81"/>
      <c r="J5" s="105"/>
      <c r="K5" s="80"/>
      <c r="L5" s="80"/>
      <c r="M5" s="80"/>
      <c r="N5" s="81"/>
      <c r="O5" s="105"/>
      <c r="P5" s="78"/>
      <c r="Q5" s="78"/>
      <c r="R5" s="78"/>
      <c r="S5" s="79"/>
      <c r="T5" s="105"/>
      <c r="U5" s="78"/>
      <c r="V5" s="78"/>
      <c r="W5" s="78"/>
      <c r="X5" s="81"/>
      <c r="Y5" s="105"/>
      <c r="Z5" s="80"/>
      <c r="AA5" s="80"/>
      <c r="AB5" s="80"/>
      <c r="AC5" s="81"/>
      <c r="AD5" s="105"/>
      <c r="AE5" s="80"/>
      <c r="AF5" s="80"/>
      <c r="AG5" s="80"/>
      <c r="AH5" s="81"/>
      <c r="AI5" s="105"/>
      <c r="AJ5" s="80"/>
      <c r="AK5" s="80"/>
      <c r="AL5" s="80"/>
      <c r="AM5" s="81"/>
      <c r="AN5" s="105"/>
      <c r="AO5" s="80"/>
      <c r="AP5" s="80"/>
      <c r="AQ5" s="80"/>
      <c r="AR5" s="81"/>
      <c r="AS5" s="105"/>
      <c r="AT5" s="80"/>
      <c r="AU5" s="80"/>
      <c r="AV5" s="80"/>
      <c r="AW5" s="81"/>
      <c r="AX5" s="105"/>
      <c r="AY5" s="78"/>
      <c r="AZ5" s="78"/>
      <c r="BA5" s="78"/>
      <c r="BB5" s="81"/>
      <c r="BC5" s="105"/>
      <c r="BD5" s="78"/>
      <c r="BE5" s="78"/>
      <c r="BF5" s="78"/>
      <c r="BG5" s="81"/>
      <c r="BH5" s="105"/>
    </row>
    <row r="6" spans="1:60" s="106" customFormat="1" ht="24" customHeight="1" x14ac:dyDescent="0.3">
      <c r="A6" s="78"/>
      <c r="B6" s="78"/>
      <c r="C6" s="78"/>
      <c r="D6" s="79"/>
      <c r="E6" s="105"/>
      <c r="F6" s="80"/>
      <c r="G6" s="80"/>
      <c r="H6" s="80"/>
      <c r="I6" s="81"/>
      <c r="J6" s="105"/>
      <c r="K6" s="80"/>
      <c r="L6" s="80"/>
      <c r="M6" s="80"/>
      <c r="N6" s="81"/>
      <c r="O6" s="105"/>
      <c r="P6" s="78"/>
      <c r="Q6" s="78"/>
      <c r="R6" s="78"/>
      <c r="S6" s="79"/>
      <c r="T6" s="105"/>
      <c r="U6" s="78"/>
      <c r="V6" s="78"/>
      <c r="W6" s="78"/>
      <c r="X6" s="81"/>
      <c r="Y6" s="105"/>
      <c r="Z6" s="80"/>
      <c r="AA6" s="80"/>
      <c r="AB6" s="80"/>
      <c r="AC6" s="81"/>
      <c r="AD6" s="105"/>
      <c r="AE6" s="80"/>
      <c r="AF6" s="80"/>
      <c r="AG6" s="80"/>
      <c r="AH6" s="81"/>
      <c r="AI6" s="105"/>
      <c r="AJ6" s="80"/>
      <c r="AK6" s="80"/>
      <c r="AL6" s="80"/>
      <c r="AM6" s="81"/>
      <c r="AN6" s="105"/>
      <c r="AO6" s="80"/>
      <c r="AP6" s="80"/>
      <c r="AQ6" s="80"/>
      <c r="AR6" s="81"/>
      <c r="AS6" s="105"/>
      <c r="AT6" s="80"/>
      <c r="AU6" s="80"/>
      <c r="AV6" s="80"/>
      <c r="AW6" s="81"/>
      <c r="AX6" s="105"/>
      <c r="AY6" s="78"/>
      <c r="AZ6" s="78"/>
      <c r="BA6" s="78"/>
      <c r="BB6" s="81"/>
      <c r="BC6" s="105"/>
      <c r="BD6" s="78"/>
      <c r="BE6" s="78"/>
      <c r="BF6" s="78"/>
      <c r="BG6" s="81"/>
      <c r="BH6" s="105"/>
    </row>
    <row r="7" spans="1:60" s="106" customFormat="1" ht="24" customHeight="1" x14ac:dyDescent="0.3">
      <c r="A7" s="78"/>
      <c r="B7" s="78"/>
      <c r="C7" s="78"/>
      <c r="D7" s="79"/>
      <c r="E7" s="105"/>
      <c r="F7" s="80"/>
      <c r="G7" s="80"/>
      <c r="H7" s="80"/>
      <c r="I7" s="81"/>
      <c r="J7" s="105"/>
      <c r="K7" s="80"/>
      <c r="L7" s="80"/>
      <c r="M7" s="80"/>
      <c r="N7" s="81"/>
      <c r="O7" s="105"/>
      <c r="P7" s="78"/>
      <c r="Q7" s="78"/>
      <c r="R7" s="78"/>
      <c r="S7" s="79"/>
      <c r="T7" s="105"/>
      <c r="U7" s="78"/>
      <c r="V7" s="78"/>
      <c r="W7" s="78"/>
      <c r="X7" s="81"/>
      <c r="Y7" s="105"/>
      <c r="Z7" s="80"/>
      <c r="AA7" s="80"/>
      <c r="AB7" s="80"/>
      <c r="AC7" s="81"/>
      <c r="AD7" s="105"/>
      <c r="AE7" s="80"/>
      <c r="AF7" s="80"/>
      <c r="AG7" s="80"/>
      <c r="AH7" s="81"/>
      <c r="AI7" s="105"/>
      <c r="AJ7" s="80"/>
      <c r="AK7" s="80"/>
      <c r="AL7" s="80"/>
      <c r="AM7" s="81"/>
      <c r="AN7" s="105"/>
      <c r="AO7" s="80"/>
      <c r="AP7" s="80"/>
      <c r="AQ7" s="80"/>
      <c r="AR7" s="81"/>
      <c r="AS7" s="105"/>
      <c r="AT7" s="80"/>
      <c r="AU7" s="80"/>
      <c r="AV7" s="80"/>
      <c r="AW7" s="81"/>
      <c r="AX7" s="105"/>
      <c r="AY7" s="78"/>
      <c r="AZ7" s="78"/>
      <c r="BA7" s="78"/>
      <c r="BB7" s="81"/>
      <c r="BC7" s="105"/>
      <c r="BD7" s="78"/>
      <c r="BE7" s="78"/>
      <c r="BF7" s="78"/>
      <c r="BG7" s="81"/>
      <c r="BH7" s="105"/>
    </row>
    <row r="8" spans="1:60" s="106" customFormat="1" ht="24" customHeight="1" x14ac:dyDescent="0.3">
      <c r="A8" s="78"/>
      <c r="B8" s="78"/>
      <c r="C8" s="78"/>
      <c r="D8" s="79"/>
      <c r="E8" s="105"/>
      <c r="F8" s="80"/>
      <c r="G8" s="80"/>
      <c r="H8" s="80"/>
      <c r="I8" s="81"/>
      <c r="J8" s="105"/>
      <c r="K8" s="80"/>
      <c r="L8" s="80"/>
      <c r="M8" s="80"/>
      <c r="N8" s="81"/>
      <c r="O8" s="105"/>
      <c r="P8" s="78"/>
      <c r="Q8" s="78"/>
      <c r="R8" s="78"/>
      <c r="S8" s="79"/>
      <c r="T8" s="105"/>
      <c r="U8" s="78"/>
      <c r="V8" s="78"/>
      <c r="W8" s="78"/>
      <c r="X8" s="81"/>
      <c r="Y8" s="105"/>
      <c r="Z8" s="80"/>
      <c r="AA8" s="80"/>
      <c r="AB8" s="80"/>
      <c r="AC8" s="81"/>
      <c r="AD8" s="105"/>
      <c r="AE8" s="80"/>
      <c r="AF8" s="80"/>
      <c r="AG8" s="80"/>
      <c r="AH8" s="81"/>
      <c r="AI8" s="105"/>
      <c r="AJ8" s="80"/>
      <c r="AK8" s="80"/>
      <c r="AL8" s="80"/>
      <c r="AM8" s="81"/>
      <c r="AN8" s="105"/>
      <c r="AO8" s="80"/>
      <c r="AP8" s="80"/>
      <c r="AQ8" s="80"/>
      <c r="AR8" s="81"/>
      <c r="AS8" s="105"/>
      <c r="AT8" s="80"/>
      <c r="AU8" s="80"/>
      <c r="AV8" s="80"/>
      <c r="AW8" s="81"/>
      <c r="AX8" s="105"/>
      <c r="AY8" s="78"/>
      <c r="AZ8" s="78"/>
      <c r="BA8" s="78"/>
      <c r="BB8" s="81"/>
      <c r="BC8" s="105"/>
      <c r="BD8" s="78"/>
      <c r="BE8" s="78"/>
      <c r="BF8" s="78"/>
      <c r="BG8" s="81"/>
      <c r="BH8" s="105"/>
    </row>
    <row r="9" spans="1:60" s="106" customFormat="1" ht="24" customHeight="1" x14ac:dyDescent="0.3">
      <c r="A9" s="78"/>
      <c r="B9" s="78"/>
      <c r="C9" s="78"/>
      <c r="D9" s="79"/>
      <c r="E9" s="105"/>
      <c r="F9" s="80"/>
      <c r="G9" s="80"/>
      <c r="H9" s="80"/>
      <c r="I9" s="81"/>
      <c r="J9" s="105"/>
      <c r="K9" s="80"/>
      <c r="L9" s="80"/>
      <c r="M9" s="80"/>
      <c r="N9" s="81"/>
      <c r="O9" s="105"/>
      <c r="P9" s="78"/>
      <c r="Q9" s="78"/>
      <c r="R9" s="78"/>
      <c r="S9" s="79"/>
      <c r="T9" s="105"/>
      <c r="U9" s="78"/>
      <c r="V9" s="78"/>
      <c r="W9" s="78"/>
      <c r="X9" s="81"/>
      <c r="Y9" s="105"/>
      <c r="Z9" s="80"/>
      <c r="AA9" s="80"/>
      <c r="AB9" s="80"/>
      <c r="AC9" s="81"/>
      <c r="AD9" s="105"/>
      <c r="AE9" s="80"/>
      <c r="AF9" s="80"/>
      <c r="AG9" s="80"/>
      <c r="AH9" s="81"/>
      <c r="AI9" s="105"/>
      <c r="AJ9" s="80"/>
      <c r="AK9" s="80"/>
      <c r="AL9" s="80"/>
      <c r="AM9" s="81"/>
      <c r="AN9" s="105"/>
      <c r="AO9" s="80"/>
      <c r="AP9" s="80"/>
      <c r="AQ9" s="80"/>
      <c r="AR9" s="81"/>
      <c r="AS9" s="105"/>
      <c r="AT9" s="80"/>
      <c r="AU9" s="80"/>
      <c r="AV9" s="80"/>
      <c r="AW9" s="81"/>
      <c r="AX9" s="105"/>
      <c r="AY9" s="78"/>
      <c r="AZ9" s="78"/>
      <c r="BA9" s="78"/>
      <c r="BB9" s="81"/>
      <c r="BC9" s="105"/>
      <c r="BD9" s="78"/>
      <c r="BE9" s="78"/>
      <c r="BF9" s="78"/>
      <c r="BG9" s="81"/>
      <c r="BH9" s="105"/>
    </row>
    <row r="10" spans="1:60" s="106" customFormat="1" ht="24" customHeight="1" x14ac:dyDescent="0.3">
      <c r="A10" s="78"/>
      <c r="B10" s="78"/>
      <c r="C10" s="78"/>
      <c r="D10" s="79"/>
      <c r="E10" s="105"/>
      <c r="F10" s="80"/>
      <c r="G10" s="80"/>
      <c r="H10" s="80"/>
      <c r="I10" s="81"/>
      <c r="J10" s="105"/>
      <c r="K10" s="80"/>
      <c r="L10" s="80"/>
      <c r="M10" s="80"/>
      <c r="N10" s="81"/>
      <c r="O10" s="105"/>
      <c r="P10" s="78"/>
      <c r="Q10" s="78"/>
      <c r="R10" s="78"/>
      <c r="S10" s="79"/>
      <c r="T10" s="105"/>
      <c r="U10" s="78"/>
      <c r="V10" s="78"/>
      <c r="W10" s="78"/>
      <c r="X10" s="81"/>
      <c r="Y10" s="105"/>
      <c r="Z10" s="80"/>
      <c r="AA10" s="80"/>
      <c r="AB10" s="80"/>
      <c r="AC10" s="81"/>
      <c r="AD10" s="105"/>
      <c r="AE10" s="80"/>
      <c r="AF10" s="80"/>
      <c r="AG10" s="80"/>
      <c r="AH10" s="81"/>
      <c r="AI10" s="105"/>
      <c r="AJ10" s="80"/>
      <c r="AK10" s="80"/>
      <c r="AL10" s="80"/>
      <c r="AM10" s="81"/>
      <c r="AN10" s="105"/>
      <c r="AO10" s="80"/>
      <c r="AP10" s="80"/>
      <c r="AQ10" s="80"/>
      <c r="AR10" s="81"/>
      <c r="AS10" s="105"/>
      <c r="AT10" s="80"/>
      <c r="AU10" s="80"/>
      <c r="AV10" s="80"/>
      <c r="AW10" s="81"/>
      <c r="AX10" s="105"/>
      <c r="AY10" s="78"/>
      <c r="AZ10" s="78"/>
      <c r="BA10" s="78"/>
      <c r="BB10" s="81"/>
      <c r="BC10" s="105"/>
      <c r="BD10" s="78"/>
      <c r="BE10" s="78"/>
      <c r="BF10" s="78"/>
      <c r="BG10" s="81"/>
      <c r="BH10" s="105"/>
    </row>
    <row r="11" spans="1:60" s="106" customFormat="1" ht="24" customHeight="1" x14ac:dyDescent="0.3">
      <c r="A11" s="78"/>
      <c r="B11" s="78"/>
      <c r="C11" s="78"/>
      <c r="D11" s="79"/>
      <c r="E11" s="105"/>
      <c r="F11" s="80"/>
      <c r="G11" s="80"/>
      <c r="H11" s="80"/>
      <c r="I11" s="81"/>
      <c r="J11" s="105"/>
      <c r="K11" s="80"/>
      <c r="L11" s="80"/>
      <c r="M11" s="80"/>
      <c r="N11" s="81"/>
      <c r="O11" s="105"/>
      <c r="P11" s="78"/>
      <c r="Q11" s="78"/>
      <c r="R11" s="78"/>
      <c r="S11" s="79"/>
      <c r="T11" s="105"/>
      <c r="U11" s="78"/>
      <c r="V11" s="78"/>
      <c r="W11" s="78"/>
      <c r="X11" s="81"/>
      <c r="Y11" s="105"/>
      <c r="Z11" s="80"/>
      <c r="AA11" s="80"/>
      <c r="AB11" s="80"/>
      <c r="AC11" s="81"/>
      <c r="AD11" s="105"/>
      <c r="AE11" s="80"/>
      <c r="AF11" s="80"/>
      <c r="AG11" s="80"/>
      <c r="AH11" s="81"/>
      <c r="AI11" s="105"/>
      <c r="AJ11" s="80"/>
      <c r="AK11" s="80"/>
      <c r="AL11" s="80"/>
      <c r="AM11" s="81"/>
      <c r="AN11" s="105"/>
      <c r="AO11" s="80"/>
      <c r="AP11" s="80"/>
      <c r="AQ11" s="80"/>
      <c r="AR11" s="81"/>
      <c r="AS11" s="105"/>
      <c r="AT11" s="80"/>
      <c r="AU11" s="80"/>
      <c r="AV11" s="80"/>
      <c r="AW11" s="81"/>
      <c r="AX11" s="105"/>
      <c r="AY11" s="78"/>
      <c r="AZ11" s="78"/>
      <c r="BA11" s="78"/>
      <c r="BB11" s="81"/>
      <c r="BC11" s="105"/>
      <c r="BD11" s="78"/>
      <c r="BE11" s="78"/>
      <c r="BF11" s="78"/>
      <c r="BG11" s="81"/>
      <c r="BH11" s="105"/>
    </row>
    <row r="12" spans="1:60" s="106" customFormat="1" ht="24" customHeight="1" x14ac:dyDescent="0.3">
      <c r="A12" s="78"/>
      <c r="B12" s="78"/>
      <c r="C12" s="78"/>
      <c r="D12" s="79"/>
      <c r="E12" s="105"/>
      <c r="F12" s="80"/>
      <c r="G12" s="80"/>
      <c r="H12" s="80"/>
      <c r="I12" s="81"/>
      <c r="J12" s="105"/>
      <c r="K12" s="80"/>
      <c r="L12" s="80"/>
      <c r="M12" s="80"/>
      <c r="N12" s="81"/>
      <c r="O12" s="105"/>
      <c r="P12" s="78"/>
      <c r="Q12" s="78"/>
      <c r="R12" s="78"/>
      <c r="S12" s="79"/>
      <c r="T12" s="105"/>
      <c r="U12" s="78"/>
      <c r="V12" s="78"/>
      <c r="W12" s="78"/>
      <c r="X12" s="81"/>
      <c r="Y12" s="105"/>
      <c r="Z12" s="80"/>
      <c r="AA12" s="80"/>
      <c r="AB12" s="80"/>
      <c r="AC12" s="81"/>
      <c r="AD12" s="105"/>
      <c r="AE12" s="80"/>
      <c r="AF12" s="80"/>
      <c r="AG12" s="80"/>
      <c r="AH12" s="81"/>
      <c r="AI12" s="105"/>
      <c r="AJ12" s="80"/>
      <c r="AK12" s="80"/>
      <c r="AL12" s="80"/>
      <c r="AM12" s="81"/>
      <c r="AN12" s="105"/>
      <c r="AO12" s="80"/>
      <c r="AP12" s="80"/>
      <c r="AQ12" s="80"/>
      <c r="AR12" s="81"/>
      <c r="AS12" s="105"/>
      <c r="AT12" s="80"/>
      <c r="AU12" s="80"/>
      <c r="AV12" s="80"/>
      <c r="AW12" s="81"/>
      <c r="AX12" s="105"/>
      <c r="AY12" s="78"/>
      <c r="AZ12" s="78"/>
      <c r="BA12" s="78"/>
      <c r="BB12" s="81"/>
      <c r="BC12" s="105"/>
      <c r="BD12" s="78"/>
      <c r="BE12" s="78"/>
      <c r="BF12" s="78"/>
      <c r="BG12" s="81"/>
      <c r="BH12" s="105"/>
    </row>
    <row r="13" spans="1:60" s="106" customFormat="1" ht="24" customHeight="1" x14ac:dyDescent="0.3">
      <c r="A13" s="78"/>
      <c r="B13" s="78"/>
      <c r="C13" s="78"/>
      <c r="D13" s="79"/>
      <c r="E13" s="105"/>
      <c r="F13" s="80"/>
      <c r="G13" s="80"/>
      <c r="H13" s="80"/>
      <c r="I13" s="81"/>
      <c r="J13" s="105"/>
      <c r="K13" s="80"/>
      <c r="L13" s="80"/>
      <c r="M13" s="80"/>
      <c r="N13" s="81"/>
      <c r="O13" s="105"/>
      <c r="P13" s="78"/>
      <c r="Q13" s="78"/>
      <c r="R13" s="78"/>
      <c r="S13" s="79"/>
      <c r="T13" s="105"/>
      <c r="U13" s="78"/>
      <c r="V13" s="78"/>
      <c r="W13" s="78"/>
      <c r="X13" s="81"/>
      <c r="Y13" s="105"/>
      <c r="Z13" s="80"/>
      <c r="AA13" s="80"/>
      <c r="AB13" s="80"/>
      <c r="AC13" s="81"/>
      <c r="AD13" s="105"/>
      <c r="AE13" s="80"/>
      <c r="AF13" s="80"/>
      <c r="AG13" s="80"/>
      <c r="AH13" s="81"/>
      <c r="AI13" s="105"/>
      <c r="AJ13" s="80"/>
      <c r="AK13" s="80"/>
      <c r="AL13" s="80"/>
      <c r="AM13" s="81"/>
      <c r="AN13" s="105"/>
      <c r="AO13" s="80"/>
      <c r="AP13" s="80"/>
      <c r="AQ13" s="80"/>
      <c r="AR13" s="81"/>
      <c r="AS13" s="105"/>
      <c r="AT13" s="80"/>
      <c r="AU13" s="80"/>
      <c r="AV13" s="80"/>
      <c r="AW13" s="81"/>
      <c r="AX13" s="105"/>
      <c r="AY13" s="78"/>
      <c r="AZ13" s="78"/>
      <c r="BA13" s="78"/>
      <c r="BB13" s="81"/>
      <c r="BC13" s="105"/>
      <c r="BD13" s="78"/>
      <c r="BE13" s="78"/>
      <c r="BF13" s="78"/>
      <c r="BG13" s="81"/>
      <c r="BH13" s="105"/>
    </row>
    <row r="14" spans="1:60" s="106" customFormat="1" ht="24" customHeight="1" x14ac:dyDescent="0.3">
      <c r="A14" s="78"/>
      <c r="B14" s="78"/>
      <c r="C14" s="78"/>
      <c r="D14" s="79"/>
      <c r="E14" s="105"/>
      <c r="F14" s="80"/>
      <c r="G14" s="80"/>
      <c r="H14" s="80"/>
      <c r="I14" s="81"/>
      <c r="J14" s="105"/>
      <c r="K14" s="80"/>
      <c r="L14" s="80"/>
      <c r="M14" s="80"/>
      <c r="N14" s="81"/>
      <c r="O14" s="105"/>
      <c r="P14" s="78"/>
      <c r="Q14" s="78"/>
      <c r="R14" s="78"/>
      <c r="S14" s="79"/>
      <c r="T14" s="105"/>
      <c r="U14" s="78"/>
      <c r="V14" s="78"/>
      <c r="W14" s="78"/>
      <c r="X14" s="81"/>
      <c r="Y14" s="105"/>
      <c r="Z14" s="80"/>
      <c r="AA14" s="80"/>
      <c r="AB14" s="80"/>
      <c r="AC14" s="81"/>
      <c r="AD14" s="105"/>
      <c r="AE14" s="80"/>
      <c r="AF14" s="80"/>
      <c r="AG14" s="80"/>
      <c r="AH14" s="81"/>
      <c r="AI14" s="105"/>
      <c r="AJ14" s="80"/>
      <c r="AK14" s="80"/>
      <c r="AL14" s="80"/>
      <c r="AM14" s="81"/>
      <c r="AN14" s="105"/>
      <c r="AO14" s="80"/>
      <c r="AP14" s="80"/>
      <c r="AQ14" s="80"/>
      <c r="AR14" s="81"/>
      <c r="AS14" s="105"/>
      <c r="AT14" s="80"/>
      <c r="AU14" s="80"/>
      <c r="AV14" s="80"/>
      <c r="AW14" s="81"/>
      <c r="AX14" s="105"/>
      <c r="AY14" s="78"/>
      <c r="AZ14" s="78"/>
      <c r="BA14" s="78"/>
      <c r="BB14" s="81"/>
      <c r="BC14" s="105"/>
      <c r="BD14" s="78"/>
      <c r="BE14" s="78"/>
      <c r="BF14" s="78"/>
      <c r="BG14" s="81"/>
      <c r="BH14" s="105"/>
    </row>
    <row r="15" spans="1:60" s="106" customFormat="1" ht="24" customHeight="1" x14ac:dyDescent="0.3">
      <c r="A15" s="78"/>
      <c r="B15" s="78"/>
      <c r="C15" s="78"/>
      <c r="D15" s="79"/>
      <c r="E15" s="105"/>
      <c r="F15" s="80"/>
      <c r="G15" s="80"/>
      <c r="H15" s="80"/>
      <c r="I15" s="81"/>
      <c r="J15" s="105"/>
      <c r="K15" s="80"/>
      <c r="L15" s="80"/>
      <c r="M15" s="80"/>
      <c r="N15" s="81"/>
      <c r="O15" s="105"/>
      <c r="P15" s="78"/>
      <c r="Q15" s="78"/>
      <c r="R15" s="78"/>
      <c r="S15" s="79"/>
      <c r="T15" s="105"/>
      <c r="U15" s="78"/>
      <c r="V15" s="78"/>
      <c r="W15" s="78"/>
      <c r="X15" s="81"/>
      <c r="Y15" s="105"/>
      <c r="Z15" s="80"/>
      <c r="AA15" s="80"/>
      <c r="AB15" s="80"/>
      <c r="AC15" s="81"/>
      <c r="AD15" s="105"/>
      <c r="AE15" s="80"/>
      <c r="AF15" s="80"/>
      <c r="AG15" s="80"/>
      <c r="AH15" s="81"/>
      <c r="AI15" s="105"/>
      <c r="AJ15" s="80"/>
      <c r="AK15" s="80"/>
      <c r="AL15" s="80"/>
      <c r="AM15" s="81"/>
      <c r="AN15" s="105"/>
      <c r="AO15" s="80"/>
      <c r="AP15" s="80"/>
      <c r="AQ15" s="80"/>
      <c r="AR15" s="81"/>
      <c r="AS15" s="105"/>
      <c r="AT15" s="80"/>
      <c r="AU15" s="80"/>
      <c r="AV15" s="80"/>
      <c r="AW15" s="81"/>
      <c r="AX15" s="105"/>
      <c r="AY15" s="78"/>
      <c r="AZ15" s="78"/>
      <c r="BA15" s="78"/>
      <c r="BB15" s="81"/>
      <c r="BC15" s="105"/>
      <c r="BD15" s="78"/>
      <c r="BE15" s="78"/>
      <c r="BF15" s="78"/>
      <c r="BG15" s="81"/>
      <c r="BH15" s="105"/>
    </row>
    <row r="16" spans="1:60" s="106" customFormat="1" ht="24" customHeight="1" x14ac:dyDescent="0.3">
      <c r="A16" s="78"/>
      <c r="B16" s="78"/>
      <c r="C16" s="78"/>
      <c r="D16" s="79"/>
      <c r="E16" s="105"/>
      <c r="F16" s="80"/>
      <c r="G16" s="80"/>
      <c r="H16" s="80"/>
      <c r="I16" s="81"/>
      <c r="J16" s="105"/>
      <c r="K16" s="80"/>
      <c r="L16" s="80"/>
      <c r="M16" s="80"/>
      <c r="N16" s="81"/>
      <c r="O16" s="105"/>
      <c r="P16" s="78"/>
      <c r="Q16" s="78"/>
      <c r="R16" s="78"/>
      <c r="S16" s="79"/>
      <c r="T16" s="105"/>
      <c r="U16" s="78"/>
      <c r="V16" s="78"/>
      <c r="W16" s="78"/>
      <c r="X16" s="79"/>
      <c r="Y16" s="105"/>
      <c r="Z16" s="80"/>
      <c r="AA16" s="80"/>
      <c r="AB16" s="80"/>
      <c r="AC16" s="81"/>
      <c r="AD16" s="105"/>
      <c r="AE16" s="80"/>
      <c r="AF16" s="80"/>
      <c r="AG16" s="80"/>
      <c r="AH16" s="81"/>
      <c r="AI16" s="105"/>
      <c r="AJ16" s="80"/>
      <c r="AK16" s="80"/>
      <c r="AL16" s="80"/>
      <c r="AM16" s="81"/>
      <c r="AN16" s="105"/>
      <c r="AO16" s="80"/>
      <c r="AP16" s="80"/>
      <c r="AQ16" s="80"/>
      <c r="AR16" s="81"/>
      <c r="AS16" s="105"/>
      <c r="AT16" s="80"/>
      <c r="AU16" s="80"/>
      <c r="AV16" s="80"/>
      <c r="AW16" s="81"/>
      <c r="AX16" s="105"/>
      <c r="AY16" s="78"/>
      <c r="AZ16" s="78"/>
      <c r="BA16" s="78"/>
      <c r="BB16" s="79"/>
      <c r="BC16" s="105"/>
      <c r="BD16" s="78"/>
      <c r="BE16" s="78"/>
      <c r="BF16" s="78"/>
      <c r="BG16" s="79"/>
      <c r="BH16" s="105"/>
    </row>
    <row r="17" spans="1:60" s="106" customFormat="1" ht="24" customHeight="1" x14ac:dyDescent="0.3">
      <c r="A17" s="78"/>
      <c r="B17" s="78"/>
      <c r="C17" s="78"/>
      <c r="D17" s="79"/>
      <c r="E17" s="105"/>
      <c r="F17" s="80"/>
      <c r="G17" s="80"/>
      <c r="H17" s="80"/>
      <c r="I17" s="81"/>
      <c r="J17" s="105"/>
      <c r="K17" s="80"/>
      <c r="L17" s="80"/>
      <c r="M17" s="80"/>
      <c r="N17" s="81"/>
      <c r="O17" s="105"/>
      <c r="P17" s="78"/>
      <c r="Q17" s="78"/>
      <c r="R17" s="78"/>
      <c r="S17" s="79"/>
      <c r="T17" s="105"/>
      <c r="U17" s="78"/>
      <c r="V17" s="78"/>
      <c r="W17" s="78"/>
      <c r="X17" s="81"/>
      <c r="Y17" s="105"/>
      <c r="Z17" s="80"/>
      <c r="AA17" s="80"/>
      <c r="AB17" s="80"/>
      <c r="AC17" s="81"/>
      <c r="AD17" s="105"/>
      <c r="AE17" s="80"/>
      <c r="AF17" s="80"/>
      <c r="AG17" s="80"/>
      <c r="AH17" s="81"/>
      <c r="AI17" s="105"/>
      <c r="AJ17" s="80"/>
      <c r="AK17" s="80"/>
      <c r="AL17" s="80"/>
      <c r="AM17" s="81"/>
      <c r="AN17" s="105"/>
      <c r="AO17" s="80"/>
      <c r="AP17" s="80"/>
      <c r="AQ17" s="80"/>
      <c r="AR17" s="81"/>
      <c r="AS17" s="105"/>
      <c r="AT17" s="80"/>
      <c r="AU17" s="80"/>
      <c r="AV17" s="80"/>
      <c r="AW17" s="81"/>
      <c r="AX17" s="105"/>
      <c r="AY17" s="78"/>
      <c r="AZ17" s="78"/>
      <c r="BA17" s="78"/>
      <c r="BB17" s="81"/>
      <c r="BC17" s="105"/>
      <c r="BD17" s="78"/>
      <c r="BE17" s="78"/>
      <c r="BF17" s="78"/>
      <c r="BG17" s="81"/>
      <c r="BH17" s="105"/>
    </row>
    <row r="18" spans="1:60" s="106" customFormat="1" ht="24" customHeight="1" x14ac:dyDescent="0.3">
      <c r="A18" s="78"/>
      <c r="B18" s="78"/>
      <c r="C18" s="78"/>
      <c r="D18" s="79"/>
      <c r="E18" s="105"/>
      <c r="F18" s="80"/>
      <c r="G18" s="80"/>
      <c r="H18" s="80"/>
      <c r="I18" s="81"/>
      <c r="J18" s="105"/>
      <c r="K18" s="80"/>
      <c r="L18" s="80"/>
      <c r="M18" s="80"/>
      <c r="N18" s="81"/>
      <c r="O18" s="105"/>
      <c r="P18" s="78"/>
      <c r="Q18" s="78"/>
      <c r="R18" s="78"/>
      <c r="S18" s="79"/>
      <c r="T18" s="105"/>
      <c r="U18" s="78"/>
      <c r="V18" s="78"/>
      <c r="W18" s="78"/>
      <c r="X18" s="81"/>
      <c r="Y18" s="105"/>
      <c r="Z18" s="80"/>
      <c r="AA18" s="80"/>
      <c r="AB18" s="80"/>
      <c r="AC18" s="81"/>
      <c r="AD18" s="105"/>
      <c r="AE18" s="80"/>
      <c r="AF18" s="80"/>
      <c r="AG18" s="80"/>
      <c r="AH18" s="81"/>
      <c r="AI18" s="105"/>
      <c r="AJ18" s="80"/>
      <c r="AK18" s="80"/>
      <c r="AL18" s="80"/>
      <c r="AM18" s="81"/>
      <c r="AN18" s="105"/>
      <c r="AO18" s="80"/>
      <c r="AP18" s="80"/>
      <c r="AQ18" s="80"/>
      <c r="AR18" s="81"/>
      <c r="AS18" s="105"/>
      <c r="AT18" s="80"/>
      <c r="AU18" s="80"/>
      <c r="AV18" s="80"/>
      <c r="AW18" s="81"/>
      <c r="AX18" s="105"/>
      <c r="AY18" s="78"/>
      <c r="AZ18" s="78"/>
      <c r="BA18" s="78"/>
      <c r="BB18" s="81"/>
      <c r="BC18" s="105"/>
      <c r="BD18" s="78"/>
      <c r="BE18" s="78"/>
      <c r="BF18" s="78"/>
      <c r="BG18" s="81"/>
      <c r="BH18" s="105"/>
    </row>
    <row r="19" spans="1:60" s="106" customFormat="1" ht="24" customHeight="1" x14ac:dyDescent="0.3">
      <c r="A19" s="78"/>
      <c r="B19" s="78"/>
      <c r="C19" s="78"/>
      <c r="D19" s="79"/>
      <c r="E19" s="105"/>
      <c r="F19" s="80"/>
      <c r="G19" s="80"/>
      <c r="H19" s="80"/>
      <c r="I19" s="81"/>
      <c r="J19" s="105"/>
      <c r="K19" s="80"/>
      <c r="L19" s="80"/>
      <c r="M19" s="80"/>
      <c r="N19" s="81"/>
      <c r="O19" s="105"/>
      <c r="P19" s="78"/>
      <c r="Q19" s="78"/>
      <c r="R19" s="78"/>
      <c r="S19" s="79"/>
      <c r="T19" s="105"/>
      <c r="U19" s="78"/>
      <c r="V19" s="78"/>
      <c r="W19" s="78"/>
      <c r="X19" s="81"/>
      <c r="Y19" s="105"/>
      <c r="Z19" s="80"/>
      <c r="AA19" s="80"/>
      <c r="AB19" s="80"/>
      <c r="AC19" s="81"/>
      <c r="AD19" s="105"/>
      <c r="AE19" s="80"/>
      <c r="AF19" s="80"/>
      <c r="AG19" s="80"/>
      <c r="AH19" s="81"/>
      <c r="AI19" s="105"/>
      <c r="AJ19" s="80"/>
      <c r="AK19" s="80"/>
      <c r="AL19" s="80"/>
      <c r="AM19" s="81"/>
      <c r="AN19" s="105"/>
      <c r="AO19" s="80"/>
      <c r="AP19" s="80"/>
      <c r="AQ19" s="80"/>
      <c r="AR19" s="81"/>
      <c r="AS19" s="105"/>
      <c r="AT19" s="80"/>
      <c r="AU19" s="80"/>
      <c r="AV19" s="80"/>
      <c r="AW19" s="81"/>
      <c r="AX19" s="105"/>
      <c r="AY19" s="78"/>
      <c r="AZ19" s="78"/>
      <c r="BA19" s="78"/>
      <c r="BB19" s="81"/>
      <c r="BC19" s="105"/>
      <c r="BD19" s="78"/>
      <c r="BE19" s="78"/>
      <c r="BF19" s="78"/>
      <c r="BG19" s="81"/>
      <c r="BH19" s="105"/>
    </row>
    <row r="20" spans="1:60" s="106" customFormat="1" ht="24" customHeight="1" x14ac:dyDescent="0.3">
      <c r="A20" s="78"/>
      <c r="B20" s="78"/>
      <c r="C20" s="78"/>
      <c r="D20" s="79"/>
      <c r="E20" s="105"/>
      <c r="F20" s="80"/>
      <c r="G20" s="80"/>
      <c r="H20" s="80"/>
      <c r="I20" s="81"/>
      <c r="J20" s="105"/>
      <c r="K20" s="80"/>
      <c r="L20" s="80"/>
      <c r="M20" s="80"/>
      <c r="N20" s="81"/>
      <c r="O20" s="105"/>
      <c r="P20" s="78"/>
      <c r="Q20" s="78"/>
      <c r="R20" s="78"/>
      <c r="S20" s="79"/>
      <c r="T20" s="105"/>
      <c r="U20" s="78"/>
      <c r="V20" s="78"/>
      <c r="W20" s="78"/>
      <c r="X20" s="81"/>
      <c r="Y20" s="105"/>
      <c r="Z20" s="80"/>
      <c r="AA20" s="80"/>
      <c r="AB20" s="80"/>
      <c r="AC20" s="81"/>
      <c r="AD20" s="105"/>
      <c r="AE20" s="80"/>
      <c r="AF20" s="80"/>
      <c r="AG20" s="80"/>
      <c r="AH20" s="81"/>
      <c r="AI20" s="105"/>
      <c r="AJ20" s="80"/>
      <c r="AK20" s="80"/>
      <c r="AL20" s="80"/>
      <c r="AM20" s="81"/>
      <c r="AN20" s="105"/>
      <c r="AO20" s="80"/>
      <c r="AP20" s="80"/>
      <c r="AQ20" s="80"/>
      <c r="AR20" s="81"/>
      <c r="AS20" s="105"/>
      <c r="AT20" s="80"/>
      <c r="AU20" s="80"/>
      <c r="AV20" s="80"/>
      <c r="AW20" s="81"/>
      <c r="AX20" s="105"/>
      <c r="AY20" s="78"/>
      <c r="AZ20" s="78"/>
      <c r="BA20" s="78"/>
      <c r="BB20" s="81"/>
      <c r="BC20" s="105"/>
      <c r="BD20" s="78"/>
      <c r="BE20" s="78"/>
      <c r="BF20" s="78"/>
      <c r="BG20" s="81"/>
      <c r="BH20" s="105"/>
    </row>
    <row r="21" spans="1:60" s="106" customFormat="1" ht="24" customHeight="1" x14ac:dyDescent="0.3">
      <c r="A21" s="78"/>
      <c r="B21" s="78"/>
      <c r="C21" s="78"/>
      <c r="D21" s="79"/>
      <c r="E21" s="105"/>
      <c r="F21" s="80"/>
      <c r="G21" s="80"/>
      <c r="H21" s="80"/>
      <c r="I21" s="81"/>
      <c r="J21" s="105"/>
      <c r="K21" s="80"/>
      <c r="L21" s="80"/>
      <c r="M21" s="80"/>
      <c r="N21" s="81"/>
      <c r="O21" s="105"/>
      <c r="P21" s="78"/>
      <c r="Q21" s="78"/>
      <c r="R21" s="78"/>
      <c r="S21" s="79"/>
      <c r="T21" s="105"/>
      <c r="U21" s="78"/>
      <c r="V21" s="78"/>
      <c r="W21" s="78"/>
      <c r="X21" s="81"/>
      <c r="Y21" s="105"/>
      <c r="Z21" s="80"/>
      <c r="AA21" s="80"/>
      <c r="AB21" s="80"/>
      <c r="AC21" s="81"/>
      <c r="AD21" s="105"/>
      <c r="AE21" s="80"/>
      <c r="AF21" s="80"/>
      <c r="AG21" s="80"/>
      <c r="AH21" s="81"/>
      <c r="AI21" s="105"/>
      <c r="AJ21" s="80"/>
      <c r="AK21" s="80"/>
      <c r="AL21" s="80"/>
      <c r="AM21" s="81"/>
      <c r="AN21" s="105"/>
      <c r="AO21" s="80"/>
      <c r="AP21" s="80"/>
      <c r="AQ21" s="80"/>
      <c r="AR21" s="81"/>
      <c r="AS21" s="105"/>
      <c r="AT21" s="80"/>
      <c r="AU21" s="80"/>
      <c r="AV21" s="80"/>
      <c r="AW21" s="81"/>
      <c r="AX21" s="105"/>
      <c r="AY21" s="78"/>
      <c r="AZ21" s="78"/>
      <c r="BA21" s="78"/>
      <c r="BB21" s="81"/>
      <c r="BC21" s="105"/>
      <c r="BD21" s="78"/>
      <c r="BE21" s="78"/>
      <c r="BF21" s="78"/>
      <c r="BG21" s="81"/>
      <c r="BH21" s="105"/>
    </row>
    <row r="22" spans="1:60" s="106" customFormat="1" ht="24" customHeight="1" x14ac:dyDescent="0.3">
      <c r="A22" s="78"/>
      <c r="B22" s="78"/>
      <c r="C22" s="78"/>
      <c r="D22" s="79"/>
      <c r="E22" s="105"/>
      <c r="F22" s="80"/>
      <c r="G22" s="80"/>
      <c r="H22" s="80"/>
      <c r="I22" s="81"/>
      <c r="J22" s="105"/>
      <c r="K22" s="80"/>
      <c r="L22" s="80"/>
      <c r="M22" s="80"/>
      <c r="N22" s="81"/>
      <c r="O22" s="105"/>
      <c r="P22" s="78"/>
      <c r="Q22" s="78"/>
      <c r="R22" s="78"/>
      <c r="S22" s="79"/>
      <c r="T22" s="105"/>
      <c r="U22" s="78"/>
      <c r="V22" s="78"/>
      <c r="W22" s="78"/>
      <c r="X22" s="81"/>
      <c r="Y22" s="105"/>
      <c r="Z22" s="80"/>
      <c r="AA22" s="80"/>
      <c r="AB22" s="80"/>
      <c r="AC22" s="81"/>
      <c r="AD22" s="105"/>
      <c r="AE22" s="80"/>
      <c r="AF22" s="80"/>
      <c r="AG22" s="80"/>
      <c r="AH22" s="81"/>
      <c r="AI22" s="105"/>
      <c r="AJ22" s="80"/>
      <c r="AK22" s="80"/>
      <c r="AL22" s="80"/>
      <c r="AM22" s="81"/>
      <c r="AN22" s="105"/>
      <c r="AO22" s="80"/>
      <c r="AP22" s="80"/>
      <c r="AQ22" s="80"/>
      <c r="AR22" s="81"/>
      <c r="AS22" s="105"/>
      <c r="AT22" s="80"/>
      <c r="AU22" s="80"/>
      <c r="AV22" s="80"/>
      <c r="AW22" s="81"/>
      <c r="AX22" s="105"/>
      <c r="AY22" s="78"/>
      <c r="AZ22" s="78"/>
      <c r="BA22" s="78"/>
      <c r="BB22" s="81"/>
      <c r="BC22" s="105"/>
      <c r="BD22" s="78"/>
      <c r="BE22" s="78"/>
      <c r="BF22" s="78"/>
      <c r="BG22" s="81"/>
      <c r="BH22" s="105"/>
    </row>
    <row r="23" spans="1:60" s="106" customFormat="1" ht="24" customHeight="1" x14ac:dyDescent="0.3">
      <c r="A23" s="78"/>
      <c r="B23" s="78"/>
      <c r="C23" s="78"/>
      <c r="D23" s="79"/>
      <c r="E23" s="105"/>
      <c r="F23" s="80"/>
      <c r="G23" s="80"/>
      <c r="H23" s="80"/>
      <c r="I23" s="81"/>
      <c r="J23" s="105"/>
      <c r="K23" s="80"/>
      <c r="L23" s="80"/>
      <c r="M23" s="80"/>
      <c r="N23" s="81"/>
      <c r="O23" s="105"/>
      <c r="P23" s="78"/>
      <c r="Q23" s="78"/>
      <c r="R23" s="78"/>
      <c r="S23" s="79"/>
      <c r="T23" s="105"/>
      <c r="U23" s="78"/>
      <c r="V23" s="78"/>
      <c r="W23" s="78"/>
      <c r="X23" s="81"/>
      <c r="Y23" s="105"/>
      <c r="Z23" s="80"/>
      <c r="AA23" s="80"/>
      <c r="AB23" s="80"/>
      <c r="AC23" s="81"/>
      <c r="AD23" s="105"/>
      <c r="AE23" s="80"/>
      <c r="AF23" s="80"/>
      <c r="AG23" s="80"/>
      <c r="AH23" s="81"/>
      <c r="AI23" s="105"/>
      <c r="AJ23" s="80"/>
      <c r="AK23" s="80"/>
      <c r="AL23" s="80"/>
      <c r="AM23" s="81"/>
      <c r="AN23" s="105"/>
      <c r="AO23" s="80"/>
      <c r="AP23" s="80"/>
      <c r="AQ23" s="80"/>
      <c r="AR23" s="81"/>
      <c r="AS23" s="105"/>
      <c r="AT23" s="80"/>
      <c r="AU23" s="80"/>
      <c r="AV23" s="80"/>
      <c r="AW23" s="81"/>
      <c r="AX23" s="105"/>
      <c r="AY23" s="78"/>
      <c r="AZ23" s="78"/>
      <c r="BA23" s="78"/>
      <c r="BB23" s="81"/>
      <c r="BC23" s="105"/>
      <c r="BD23" s="78"/>
      <c r="BE23" s="78"/>
      <c r="BF23" s="78"/>
      <c r="BG23" s="81"/>
      <c r="BH23" s="105"/>
    </row>
    <row r="24" spans="1:60" s="106" customFormat="1" ht="24" customHeight="1" x14ac:dyDescent="0.3">
      <c r="A24" s="78"/>
      <c r="B24" s="78"/>
      <c r="C24" s="78"/>
      <c r="D24" s="79"/>
      <c r="E24" s="105"/>
      <c r="F24" s="80"/>
      <c r="G24" s="80"/>
      <c r="H24" s="80"/>
      <c r="I24" s="81"/>
      <c r="J24" s="105"/>
      <c r="K24" s="80"/>
      <c r="L24" s="80"/>
      <c r="M24" s="80"/>
      <c r="N24" s="81"/>
      <c r="O24" s="105"/>
      <c r="P24" s="78"/>
      <c r="Q24" s="78"/>
      <c r="R24" s="78"/>
      <c r="S24" s="79"/>
      <c r="T24" s="105"/>
      <c r="U24" s="78"/>
      <c r="V24" s="78"/>
      <c r="W24" s="78"/>
      <c r="X24" s="81"/>
      <c r="Y24" s="105"/>
      <c r="Z24" s="80"/>
      <c r="AA24" s="80"/>
      <c r="AB24" s="80"/>
      <c r="AC24" s="81"/>
      <c r="AD24" s="105"/>
      <c r="AE24" s="80"/>
      <c r="AF24" s="80"/>
      <c r="AG24" s="80"/>
      <c r="AH24" s="81"/>
      <c r="AI24" s="105"/>
      <c r="AJ24" s="80"/>
      <c r="AK24" s="80"/>
      <c r="AL24" s="80"/>
      <c r="AM24" s="81"/>
      <c r="AN24" s="105"/>
      <c r="AO24" s="80"/>
      <c r="AP24" s="80"/>
      <c r="AQ24" s="80"/>
      <c r="AR24" s="81"/>
      <c r="AS24" s="105"/>
      <c r="AT24" s="80"/>
      <c r="AU24" s="80"/>
      <c r="AV24" s="80"/>
      <c r="AW24" s="81"/>
      <c r="AX24" s="105"/>
      <c r="AY24" s="78"/>
      <c r="AZ24" s="78"/>
      <c r="BA24" s="78"/>
      <c r="BB24" s="81"/>
      <c r="BC24" s="105"/>
      <c r="BD24" s="78"/>
      <c r="BE24" s="78"/>
      <c r="BF24" s="78"/>
      <c r="BG24" s="81"/>
      <c r="BH24" s="105"/>
    </row>
    <row r="25" spans="1:60" s="106" customFormat="1" ht="24" customHeight="1" x14ac:dyDescent="0.3">
      <c r="A25" s="78"/>
      <c r="B25" s="78"/>
      <c r="C25" s="78"/>
      <c r="D25" s="79"/>
      <c r="E25" s="105"/>
      <c r="F25" s="80"/>
      <c r="G25" s="80"/>
      <c r="H25" s="80"/>
      <c r="I25" s="81"/>
      <c r="J25" s="105"/>
      <c r="K25" s="80"/>
      <c r="L25" s="80"/>
      <c r="M25" s="80"/>
      <c r="N25" s="81"/>
      <c r="O25" s="105"/>
      <c r="P25" s="78"/>
      <c r="Q25" s="78"/>
      <c r="R25" s="78"/>
      <c r="S25" s="79"/>
      <c r="T25" s="105"/>
      <c r="U25" s="78"/>
      <c r="V25" s="78"/>
      <c r="W25" s="78"/>
      <c r="X25" s="81"/>
      <c r="Y25" s="105"/>
      <c r="Z25" s="80"/>
      <c r="AA25" s="80"/>
      <c r="AB25" s="80"/>
      <c r="AC25" s="81"/>
      <c r="AD25" s="105"/>
      <c r="AE25" s="80"/>
      <c r="AF25" s="80"/>
      <c r="AG25" s="80"/>
      <c r="AH25" s="81"/>
      <c r="AI25" s="105"/>
      <c r="AJ25" s="80"/>
      <c r="AK25" s="80"/>
      <c r="AL25" s="80"/>
      <c r="AM25" s="81"/>
      <c r="AN25" s="105"/>
      <c r="AO25" s="80"/>
      <c r="AP25" s="80"/>
      <c r="AQ25" s="80"/>
      <c r="AR25" s="81"/>
      <c r="AS25" s="105"/>
      <c r="AT25" s="80"/>
      <c r="AU25" s="80"/>
      <c r="AV25" s="80"/>
      <c r="AW25" s="81"/>
      <c r="AX25" s="105"/>
      <c r="AY25" s="78"/>
      <c r="AZ25" s="78"/>
      <c r="BA25" s="78"/>
      <c r="BB25" s="81"/>
      <c r="BC25" s="105"/>
      <c r="BD25" s="78"/>
      <c r="BE25" s="78"/>
      <c r="BF25" s="78"/>
      <c r="BG25" s="81"/>
      <c r="BH25" s="105"/>
    </row>
    <row r="26" spans="1:60" s="106" customFormat="1" ht="24" customHeight="1" x14ac:dyDescent="0.3">
      <c r="A26" s="78"/>
      <c r="B26" s="78"/>
      <c r="C26" s="78"/>
      <c r="D26" s="79"/>
      <c r="E26" s="105"/>
      <c r="F26" s="80"/>
      <c r="G26" s="80"/>
      <c r="H26" s="80"/>
      <c r="I26" s="81"/>
      <c r="J26" s="105"/>
      <c r="K26" s="80"/>
      <c r="L26" s="80"/>
      <c r="M26" s="80"/>
      <c r="N26" s="81"/>
      <c r="O26" s="105"/>
      <c r="P26" s="78"/>
      <c r="Q26" s="78"/>
      <c r="R26" s="78"/>
      <c r="S26" s="79"/>
      <c r="T26" s="105"/>
      <c r="U26" s="78"/>
      <c r="V26" s="78"/>
      <c r="W26" s="78"/>
      <c r="X26" s="81"/>
      <c r="Y26" s="105"/>
      <c r="Z26" s="80"/>
      <c r="AA26" s="80"/>
      <c r="AB26" s="80"/>
      <c r="AC26" s="81"/>
      <c r="AD26" s="105"/>
      <c r="AE26" s="80"/>
      <c r="AF26" s="80"/>
      <c r="AG26" s="80"/>
      <c r="AH26" s="81"/>
      <c r="AI26" s="105"/>
      <c r="AJ26" s="80"/>
      <c r="AK26" s="80"/>
      <c r="AL26" s="80"/>
      <c r="AM26" s="81"/>
      <c r="AN26" s="105"/>
      <c r="AO26" s="80"/>
      <c r="AP26" s="80"/>
      <c r="AQ26" s="80"/>
      <c r="AR26" s="81"/>
      <c r="AS26" s="105"/>
      <c r="AT26" s="80"/>
      <c r="AU26" s="80"/>
      <c r="AV26" s="80"/>
      <c r="AW26" s="81"/>
      <c r="AX26" s="105"/>
      <c r="AY26" s="78"/>
      <c r="AZ26" s="78"/>
      <c r="BA26" s="78"/>
      <c r="BB26" s="81"/>
      <c r="BC26" s="105"/>
      <c r="BD26" s="78"/>
      <c r="BE26" s="78"/>
      <c r="BF26" s="78"/>
      <c r="BG26" s="81"/>
      <c r="BH26" s="105"/>
    </row>
    <row r="27" spans="1:60" s="106" customFormat="1" ht="24" customHeight="1" x14ac:dyDescent="0.3">
      <c r="A27" s="78"/>
      <c r="B27" s="78"/>
      <c r="C27" s="78"/>
      <c r="D27" s="79"/>
      <c r="E27" s="105"/>
      <c r="F27" s="80"/>
      <c r="G27" s="80"/>
      <c r="H27" s="80"/>
      <c r="I27" s="81"/>
      <c r="J27" s="105"/>
      <c r="K27" s="80"/>
      <c r="L27" s="80"/>
      <c r="M27" s="80"/>
      <c r="N27" s="81"/>
      <c r="O27" s="105"/>
      <c r="P27" s="78"/>
      <c r="Q27" s="78"/>
      <c r="R27" s="78"/>
      <c r="S27" s="79"/>
      <c r="T27" s="105"/>
      <c r="U27" s="78"/>
      <c r="V27" s="78"/>
      <c r="W27" s="78"/>
      <c r="X27" s="81"/>
      <c r="Y27" s="105"/>
      <c r="Z27" s="80"/>
      <c r="AA27" s="80"/>
      <c r="AB27" s="80"/>
      <c r="AC27" s="81"/>
      <c r="AD27" s="105"/>
      <c r="AE27" s="80"/>
      <c r="AF27" s="80"/>
      <c r="AG27" s="80"/>
      <c r="AH27" s="81"/>
      <c r="AI27" s="105"/>
      <c r="AJ27" s="80"/>
      <c r="AK27" s="80"/>
      <c r="AL27" s="80"/>
      <c r="AM27" s="81"/>
      <c r="AN27" s="105"/>
      <c r="AO27" s="80"/>
      <c r="AP27" s="80"/>
      <c r="AQ27" s="80"/>
      <c r="AR27" s="81"/>
      <c r="AS27" s="105"/>
      <c r="AT27" s="80"/>
      <c r="AU27" s="80"/>
      <c r="AV27" s="80"/>
      <c r="AW27" s="81"/>
      <c r="AX27" s="105"/>
      <c r="AY27" s="78"/>
      <c r="AZ27" s="78"/>
      <c r="BA27" s="78"/>
      <c r="BB27" s="81"/>
      <c r="BC27" s="105"/>
      <c r="BD27" s="78"/>
      <c r="BE27" s="78"/>
      <c r="BF27" s="78"/>
      <c r="BG27" s="81"/>
      <c r="BH27" s="105"/>
    </row>
    <row r="28" spans="1:60" s="106" customFormat="1" ht="24" customHeight="1" x14ac:dyDescent="0.3">
      <c r="A28" s="78"/>
      <c r="B28" s="78"/>
      <c r="C28" s="78"/>
      <c r="D28" s="79"/>
      <c r="E28" s="105"/>
      <c r="F28" s="80"/>
      <c r="G28" s="80"/>
      <c r="H28" s="80"/>
      <c r="I28" s="81"/>
      <c r="J28" s="105"/>
      <c r="K28" s="80"/>
      <c r="L28" s="80"/>
      <c r="M28" s="80"/>
      <c r="N28" s="81"/>
      <c r="O28" s="105"/>
      <c r="P28" s="78"/>
      <c r="Q28" s="78"/>
      <c r="R28" s="78"/>
      <c r="S28" s="79"/>
      <c r="T28" s="105"/>
      <c r="U28" s="78"/>
      <c r="V28" s="78"/>
      <c r="W28" s="78"/>
      <c r="X28" s="79"/>
      <c r="Y28" s="105"/>
      <c r="Z28" s="80"/>
      <c r="AA28" s="80"/>
      <c r="AB28" s="80"/>
      <c r="AC28" s="81"/>
      <c r="AD28" s="105"/>
      <c r="AE28" s="80"/>
      <c r="AF28" s="80"/>
      <c r="AG28" s="80"/>
      <c r="AH28" s="81"/>
      <c r="AI28" s="105"/>
      <c r="AJ28" s="80"/>
      <c r="AK28" s="80"/>
      <c r="AL28" s="80"/>
      <c r="AM28" s="81"/>
      <c r="AN28" s="105"/>
      <c r="AO28" s="80"/>
      <c r="AP28" s="80"/>
      <c r="AQ28" s="80"/>
      <c r="AR28" s="81"/>
      <c r="AS28" s="105"/>
      <c r="AT28" s="80"/>
      <c r="AU28" s="80"/>
      <c r="AV28" s="80"/>
      <c r="AW28" s="81"/>
      <c r="AX28" s="105"/>
      <c r="AY28" s="78"/>
      <c r="AZ28" s="78"/>
      <c r="BA28" s="78"/>
      <c r="BB28" s="79"/>
      <c r="BC28" s="105"/>
      <c r="BD28" s="78"/>
      <c r="BE28" s="78"/>
      <c r="BF28" s="78"/>
      <c r="BG28" s="79"/>
      <c r="BH28" s="105"/>
    </row>
    <row r="29" spans="1:60" s="106" customFormat="1" ht="24" customHeight="1" x14ac:dyDescent="0.3">
      <c r="A29" s="78"/>
      <c r="B29" s="78"/>
      <c r="C29" s="78"/>
      <c r="D29" s="79"/>
      <c r="E29" s="105"/>
      <c r="F29" s="80"/>
      <c r="G29" s="80"/>
      <c r="H29" s="80"/>
      <c r="I29" s="81"/>
      <c r="J29" s="105"/>
      <c r="K29" s="80"/>
      <c r="L29" s="80"/>
      <c r="M29" s="80"/>
      <c r="N29" s="81"/>
      <c r="O29" s="105"/>
      <c r="P29" s="78"/>
      <c r="Q29" s="78"/>
      <c r="R29" s="78"/>
      <c r="S29" s="79"/>
      <c r="T29" s="105"/>
      <c r="U29" s="78"/>
      <c r="V29" s="78"/>
      <c r="W29" s="78"/>
      <c r="X29" s="81"/>
      <c r="Y29" s="105"/>
      <c r="Z29" s="80"/>
      <c r="AA29" s="80"/>
      <c r="AB29" s="80"/>
      <c r="AC29" s="81"/>
      <c r="AD29" s="105"/>
      <c r="AE29" s="80"/>
      <c r="AF29" s="80"/>
      <c r="AG29" s="80"/>
      <c r="AH29" s="81"/>
      <c r="AI29" s="105"/>
      <c r="AJ29" s="80"/>
      <c r="AK29" s="80"/>
      <c r="AL29" s="80"/>
      <c r="AM29" s="81"/>
      <c r="AN29" s="105"/>
      <c r="AO29" s="80"/>
      <c r="AP29" s="80"/>
      <c r="AQ29" s="80"/>
      <c r="AR29" s="81"/>
      <c r="AS29" s="105"/>
      <c r="AT29" s="80"/>
      <c r="AU29" s="80"/>
      <c r="AV29" s="80"/>
      <c r="AW29" s="81"/>
      <c r="AX29" s="105"/>
      <c r="AY29" s="78"/>
      <c r="AZ29" s="78"/>
      <c r="BA29" s="78"/>
      <c r="BB29" s="81"/>
      <c r="BC29" s="105"/>
      <c r="BD29" s="78"/>
      <c r="BE29" s="78"/>
      <c r="BF29" s="78"/>
      <c r="BG29" s="81"/>
      <c r="BH29" s="105"/>
    </row>
    <row r="30" spans="1:60" s="106" customFormat="1" ht="24" customHeight="1" x14ac:dyDescent="0.3">
      <c r="A30" s="78"/>
      <c r="B30" s="78"/>
      <c r="C30" s="78"/>
      <c r="D30" s="79"/>
      <c r="E30" s="105"/>
      <c r="F30" s="80"/>
      <c r="G30" s="80"/>
      <c r="H30" s="80"/>
      <c r="I30" s="81"/>
      <c r="J30" s="105"/>
      <c r="K30" s="80"/>
      <c r="L30" s="80"/>
      <c r="M30" s="80"/>
      <c r="N30" s="81"/>
      <c r="O30" s="105"/>
      <c r="P30" s="78"/>
      <c r="Q30" s="78"/>
      <c r="R30" s="78"/>
      <c r="S30" s="79"/>
      <c r="T30" s="105"/>
      <c r="U30" s="78"/>
      <c r="V30" s="78"/>
      <c r="W30" s="78"/>
      <c r="X30" s="81"/>
      <c r="Y30" s="105"/>
      <c r="Z30" s="80"/>
      <c r="AA30" s="80"/>
      <c r="AB30" s="80"/>
      <c r="AC30" s="81"/>
      <c r="AD30" s="105"/>
      <c r="AE30" s="80"/>
      <c r="AF30" s="80"/>
      <c r="AG30" s="80"/>
      <c r="AH30" s="81"/>
      <c r="AI30" s="105"/>
      <c r="AJ30" s="80"/>
      <c r="AK30" s="80"/>
      <c r="AL30" s="80"/>
      <c r="AM30" s="81"/>
      <c r="AN30" s="105"/>
      <c r="AO30" s="80"/>
      <c r="AP30" s="80"/>
      <c r="AQ30" s="80"/>
      <c r="AR30" s="81"/>
      <c r="AS30" s="105"/>
      <c r="AT30" s="80"/>
      <c r="AU30" s="80"/>
      <c r="AV30" s="80"/>
      <c r="AW30" s="81"/>
      <c r="AX30" s="105"/>
      <c r="AY30" s="78"/>
      <c r="AZ30" s="78"/>
      <c r="BA30" s="78"/>
      <c r="BB30" s="81"/>
      <c r="BC30" s="105"/>
      <c r="BD30" s="78"/>
      <c r="BE30" s="78"/>
      <c r="BF30" s="78"/>
      <c r="BG30" s="81"/>
      <c r="BH30" s="105"/>
    </row>
    <row r="31" spans="1:60" s="106" customFormat="1" ht="24" customHeight="1" x14ac:dyDescent="0.3">
      <c r="A31" s="78"/>
      <c r="B31" s="78"/>
      <c r="C31" s="78"/>
      <c r="D31" s="79"/>
      <c r="E31" s="105"/>
      <c r="F31" s="80"/>
      <c r="G31" s="80"/>
      <c r="H31" s="80"/>
      <c r="I31" s="81"/>
      <c r="J31" s="105"/>
      <c r="K31" s="80"/>
      <c r="L31" s="80"/>
      <c r="M31" s="80"/>
      <c r="N31" s="81"/>
      <c r="O31" s="105"/>
      <c r="P31" s="78"/>
      <c r="Q31" s="78"/>
      <c r="R31" s="78"/>
      <c r="S31" s="79"/>
      <c r="T31" s="105"/>
      <c r="U31" s="78"/>
      <c r="V31" s="78"/>
      <c r="W31" s="78"/>
      <c r="X31" s="81"/>
      <c r="Y31" s="105"/>
      <c r="Z31" s="80"/>
      <c r="AA31" s="80"/>
      <c r="AB31" s="80"/>
      <c r="AC31" s="81"/>
      <c r="AD31" s="105"/>
      <c r="AE31" s="80"/>
      <c r="AF31" s="80"/>
      <c r="AG31" s="80"/>
      <c r="AH31" s="81"/>
      <c r="AI31" s="105"/>
      <c r="AJ31" s="80"/>
      <c r="AK31" s="80"/>
      <c r="AL31" s="80"/>
      <c r="AM31" s="81"/>
      <c r="AN31" s="105"/>
      <c r="AO31" s="80"/>
      <c r="AP31" s="80"/>
      <c r="AQ31" s="80"/>
      <c r="AR31" s="81"/>
      <c r="AS31" s="105"/>
      <c r="AT31" s="80"/>
      <c r="AU31" s="80"/>
      <c r="AV31" s="80"/>
      <c r="AW31" s="81"/>
      <c r="AX31" s="105"/>
      <c r="AY31" s="78"/>
      <c r="AZ31" s="78"/>
      <c r="BA31" s="78"/>
      <c r="BB31" s="81"/>
      <c r="BC31" s="105"/>
      <c r="BD31" s="78"/>
      <c r="BE31" s="78"/>
      <c r="BF31" s="78"/>
      <c r="BG31" s="81"/>
      <c r="BH31" s="105"/>
    </row>
    <row r="32" spans="1:60" s="106" customFormat="1" ht="24" customHeight="1" x14ac:dyDescent="0.3">
      <c r="A32" s="78"/>
      <c r="B32" s="78"/>
      <c r="C32" s="78"/>
      <c r="D32" s="79"/>
      <c r="E32" s="105"/>
      <c r="F32" s="80"/>
      <c r="G32" s="80"/>
      <c r="H32" s="80"/>
      <c r="I32" s="81"/>
      <c r="J32" s="105"/>
      <c r="K32" s="80"/>
      <c r="L32" s="80"/>
      <c r="M32" s="80"/>
      <c r="N32" s="81"/>
      <c r="O32" s="105"/>
      <c r="P32" s="78"/>
      <c r="Q32" s="78"/>
      <c r="R32" s="78"/>
      <c r="S32" s="79"/>
      <c r="T32" s="105"/>
      <c r="U32" s="78"/>
      <c r="V32" s="78"/>
      <c r="W32" s="78"/>
      <c r="X32" s="81"/>
      <c r="Y32" s="105"/>
      <c r="Z32" s="80"/>
      <c r="AA32" s="80"/>
      <c r="AB32" s="80"/>
      <c r="AC32" s="81"/>
      <c r="AD32" s="105"/>
      <c r="AE32" s="80"/>
      <c r="AF32" s="80"/>
      <c r="AG32" s="80"/>
      <c r="AH32" s="81"/>
      <c r="AI32" s="105"/>
      <c r="AJ32" s="80"/>
      <c r="AK32" s="80"/>
      <c r="AL32" s="80"/>
      <c r="AM32" s="81"/>
      <c r="AN32" s="105"/>
      <c r="AO32" s="80"/>
      <c r="AP32" s="80"/>
      <c r="AQ32" s="80"/>
      <c r="AR32" s="81"/>
      <c r="AS32" s="105"/>
      <c r="AT32" s="80"/>
      <c r="AU32" s="80"/>
      <c r="AV32" s="80"/>
      <c r="AW32" s="81"/>
      <c r="AX32" s="105"/>
      <c r="AY32" s="78"/>
      <c r="AZ32" s="78"/>
      <c r="BA32" s="78"/>
      <c r="BB32" s="81"/>
      <c r="BC32" s="105"/>
      <c r="BD32" s="78"/>
      <c r="BE32" s="78"/>
      <c r="BF32" s="78"/>
      <c r="BG32" s="81"/>
      <c r="BH32" s="105"/>
    </row>
    <row r="33" spans="1:60" s="106" customFormat="1" ht="24" customHeight="1" x14ac:dyDescent="0.3">
      <c r="A33" s="78"/>
      <c r="B33" s="78"/>
      <c r="C33" s="78"/>
      <c r="D33" s="79"/>
      <c r="E33" s="105"/>
      <c r="F33" s="80"/>
      <c r="G33" s="80"/>
      <c r="H33" s="80"/>
      <c r="I33" s="81"/>
      <c r="J33" s="105"/>
      <c r="K33" s="80"/>
      <c r="L33" s="80"/>
      <c r="M33" s="80"/>
      <c r="N33" s="81"/>
      <c r="O33" s="105"/>
      <c r="P33" s="78"/>
      <c r="Q33" s="78"/>
      <c r="R33" s="78"/>
      <c r="S33" s="79"/>
      <c r="T33" s="105"/>
      <c r="U33" s="78"/>
      <c r="V33" s="78"/>
      <c r="W33" s="78"/>
      <c r="X33" s="81"/>
      <c r="Y33" s="105"/>
      <c r="Z33" s="80"/>
      <c r="AA33" s="80"/>
      <c r="AB33" s="80"/>
      <c r="AC33" s="81"/>
      <c r="AD33" s="105"/>
      <c r="AE33" s="80"/>
      <c r="AF33" s="80"/>
      <c r="AG33" s="80"/>
      <c r="AH33" s="81"/>
      <c r="AI33" s="105"/>
      <c r="AJ33" s="80"/>
      <c r="AK33" s="80"/>
      <c r="AL33" s="80"/>
      <c r="AM33" s="81"/>
      <c r="AN33" s="105"/>
      <c r="AO33" s="80"/>
      <c r="AP33" s="80"/>
      <c r="AQ33" s="80"/>
      <c r="AR33" s="81"/>
      <c r="AS33" s="105"/>
      <c r="AT33" s="80"/>
      <c r="AU33" s="80"/>
      <c r="AV33" s="80"/>
      <c r="AW33" s="81"/>
      <c r="AX33" s="105"/>
      <c r="AY33" s="78"/>
      <c r="AZ33" s="78"/>
      <c r="BA33" s="78"/>
      <c r="BB33" s="81"/>
      <c r="BC33" s="105"/>
      <c r="BD33" s="78"/>
      <c r="BE33" s="78"/>
      <c r="BF33" s="78"/>
      <c r="BG33" s="81"/>
      <c r="BH33" s="105"/>
    </row>
    <row r="34" spans="1:60" s="106" customFormat="1" ht="24" customHeight="1" x14ac:dyDescent="0.3">
      <c r="A34" s="78"/>
      <c r="B34" s="78"/>
      <c r="C34" s="78"/>
      <c r="D34" s="79"/>
      <c r="E34" s="105"/>
      <c r="F34" s="80"/>
      <c r="G34" s="80"/>
      <c r="H34" s="80"/>
      <c r="I34" s="81"/>
      <c r="J34" s="105"/>
      <c r="K34" s="80"/>
      <c r="L34" s="80"/>
      <c r="M34" s="80"/>
      <c r="N34" s="81"/>
      <c r="O34" s="105"/>
      <c r="P34" s="78"/>
      <c r="Q34" s="78"/>
      <c r="R34" s="78"/>
      <c r="S34" s="79"/>
      <c r="T34" s="105"/>
      <c r="U34" s="78"/>
      <c r="V34" s="78"/>
      <c r="W34" s="78"/>
      <c r="X34" s="81"/>
      <c r="Y34" s="105"/>
      <c r="Z34" s="80"/>
      <c r="AA34" s="80"/>
      <c r="AB34" s="80"/>
      <c r="AC34" s="81"/>
      <c r="AD34" s="105"/>
      <c r="AE34" s="80"/>
      <c r="AF34" s="80"/>
      <c r="AG34" s="80"/>
      <c r="AH34" s="81"/>
      <c r="AI34" s="105"/>
      <c r="AJ34" s="80"/>
      <c r="AK34" s="80"/>
      <c r="AL34" s="80"/>
      <c r="AM34" s="81"/>
      <c r="AN34" s="105"/>
      <c r="AO34" s="80"/>
      <c r="AP34" s="80"/>
      <c r="AQ34" s="80"/>
      <c r="AR34" s="81"/>
      <c r="AS34" s="105"/>
      <c r="AT34" s="80"/>
      <c r="AU34" s="80"/>
      <c r="AV34" s="80"/>
      <c r="AW34" s="81"/>
      <c r="AX34" s="105"/>
      <c r="AY34" s="78"/>
      <c r="AZ34" s="78"/>
      <c r="BA34" s="78"/>
      <c r="BB34" s="81"/>
      <c r="BC34" s="105"/>
      <c r="BD34" s="78"/>
      <c r="BE34" s="78"/>
      <c r="BF34" s="78"/>
      <c r="BG34" s="81"/>
      <c r="BH34" s="105"/>
    </row>
    <row r="35" spans="1:60" s="106" customFormat="1" ht="24" customHeight="1" x14ac:dyDescent="0.3">
      <c r="A35" s="78"/>
      <c r="B35" s="78"/>
      <c r="C35" s="78"/>
      <c r="D35" s="79"/>
      <c r="E35" s="105"/>
      <c r="F35" s="80"/>
      <c r="G35" s="80"/>
      <c r="H35" s="80"/>
      <c r="I35" s="81"/>
      <c r="J35" s="105"/>
      <c r="K35" s="80"/>
      <c r="L35" s="80"/>
      <c r="M35" s="80"/>
      <c r="N35" s="81"/>
      <c r="O35" s="105"/>
      <c r="P35" s="78"/>
      <c r="Q35" s="78"/>
      <c r="R35" s="78"/>
      <c r="S35" s="79"/>
      <c r="T35" s="105"/>
      <c r="U35" s="78"/>
      <c r="V35" s="78"/>
      <c r="W35" s="78"/>
      <c r="X35" s="81"/>
      <c r="Y35" s="105"/>
      <c r="Z35" s="80"/>
      <c r="AA35" s="80"/>
      <c r="AB35" s="80"/>
      <c r="AC35" s="81"/>
      <c r="AD35" s="105"/>
      <c r="AE35" s="80"/>
      <c r="AF35" s="80"/>
      <c r="AG35" s="80"/>
      <c r="AH35" s="81"/>
      <c r="AI35" s="105"/>
      <c r="AJ35" s="80"/>
      <c r="AK35" s="80"/>
      <c r="AL35" s="80"/>
      <c r="AM35" s="81"/>
      <c r="AN35" s="105"/>
      <c r="AO35" s="80"/>
      <c r="AP35" s="80"/>
      <c r="AQ35" s="80"/>
      <c r="AR35" s="81"/>
      <c r="AS35" s="105"/>
      <c r="AT35" s="80"/>
      <c r="AU35" s="80"/>
      <c r="AV35" s="80"/>
      <c r="AW35" s="81"/>
      <c r="AX35" s="105"/>
      <c r="AY35" s="78"/>
      <c r="AZ35" s="78"/>
      <c r="BA35" s="78"/>
      <c r="BB35" s="81"/>
      <c r="BC35" s="105"/>
      <c r="BD35" s="78"/>
      <c r="BE35" s="78"/>
      <c r="BF35" s="78"/>
      <c r="BG35" s="81"/>
      <c r="BH35" s="105"/>
    </row>
    <row r="36" spans="1:60" s="106" customFormat="1" ht="24" customHeight="1" x14ac:dyDescent="0.3">
      <c r="A36" s="78"/>
      <c r="B36" s="78"/>
      <c r="C36" s="78"/>
      <c r="D36" s="79"/>
      <c r="E36" s="105"/>
      <c r="F36" s="80"/>
      <c r="G36" s="80"/>
      <c r="H36" s="80"/>
      <c r="I36" s="81"/>
      <c r="J36" s="105"/>
      <c r="K36" s="80"/>
      <c r="L36" s="80"/>
      <c r="M36" s="80"/>
      <c r="N36" s="81"/>
      <c r="O36" s="105"/>
      <c r="P36" s="78"/>
      <c r="Q36" s="78"/>
      <c r="R36" s="78"/>
      <c r="S36" s="79"/>
      <c r="T36" s="105"/>
      <c r="U36" s="78"/>
      <c r="V36" s="78"/>
      <c r="W36" s="78"/>
      <c r="X36" s="81"/>
      <c r="Y36" s="105"/>
      <c r="Z36" s="80"/>
      <c r="AA36" s="80"/>
      <c r="AB36" s="80"/>
      <c r="AC36" s="81"/>
      <c r="AD36" s="105"/>
      <c r="AE36" s="80"/>
      <c r="AF36" s="80"/>
      <c r="AG36" s="80"/>
      <c r="AH36" s="81"/>
      <c r="AI36" s="105"/>
      <c r="AJ36" s="80"/>
      <c r="AK36" s="80"/>
      <c r="AL36" s="80"/>
      <c r="AM36" s="81"/>
      <c r="AN36" s="105"/>
      <c r="AO36" s="80"/>
      <c r="AP36" s="80"/>
      <c r="AQ36" s="80"/>
      <c r="AR36" s="81"/>
      <c r="AS36" s="105"/>
      <c r="AT36" s="80"/>
      <c r="AU36" s="80"/>
      <c r="AV36" s="80"/>
      <c r="AW36" s="81"/>
      <c r="AX36" s="105"/>
      <c r="AY36" s="78"/>
      <c r="AZ36" s="78"/>
      <c r="BA36" s="78"/>
      <c r="BB36" s="81"/>
      <c r="BC36" s="105"/>
      <c r="BD36" s="78"/>
      <c r="BE36" s="78"/>
      <c r="BF36" s="78"/>
      <c r="BG36" s="81"/>
      <c r="BH36" s="105"/>
    </row>
    <row r="37" spans="1:60" s="106" customFormat="1" ht="24" customHeight="1" x14ac:dyDescent="0.3">
      <c r="A37" s="78"/>
      <c r="B37" s="78"/>
      <c r="C37" s="78"/>
      <c r="D37" s="79"/>
      <c r="E37" s="105"/>
      <c r="F37" s="80"/>
      <c r="G37" s="80"/>
      <c r="H37" s="80"/>
      <c r="I37" s="81"/>
      <c r="J37" s="105"/>
      <c r="K37" s="80"/>
      <c r="L37" s="80"/>
      <c r="M37" s="80"/>
      <c r="N37" s="81"/>
      <c r="O37" s="105"/>
      <c r="P37" s="78"/>
      <c r="Q37" s="78"/>
      <c r="R37" s="78"/>
      <c r="S37" s="79"/>
      <c r="T37" s="105"/>
      <c r="U37" s="78"/>
      <c r="V37" s="78"/>
      <c r="W37" s="78"/>
      <c r="X37" s="81"/>
      <c r="Y37" s="105"/>
      <c r="Z37" s="80"/>
      <c r="AA37" s="80"/>
      <c r="AB37" s="80"/>
      <c r="AC37" s="81"/>
      <c r="AD37" s="105"/>
      <c r="AE37" s="80"/>
      <c r="AF37" s="80"/>
      <c r="AG37" s="80"/>
      <c r="AH37" s="81"/>
      <c r="AI37" s="105"/>
      <c r="AJ37" s="80"/>
      <c r="AK37" s="80"/>
      <c r="AL37" s="80"/>
      <c r="AM37" s="81"/>
      <c r="AN37" s="105"/>
      <c r="AO37" s="80"/>
      <c r="AP37" s="80"/>
      <c r="AQ37" s="80"/>
      <c r="AR37" s="81"/>
      <c r="AS37" s="105"/>
      <c r="AT37" s="80"/>
      <c r="AU37" s="80"/>
      <c r="AV37" s="80"/>
      <c r="AW37" s="81"/>
      <c r="AX37" s="105"/>
      <c r="AY37" s="78"/>
      <c r="AZ37" s="78"/>
      <c r="BA37" s="78"/>
      <c r="BB37" s="81"/>
      <c r="BC37" s="105"/>
      <c r="BD37" s="78"/>
      <c r="BE37" s="78"/>
      <c r="BF37" s="78"/>
      <c r="BG37" s="81"/>
      <c r="BH37" s="105"/>
    </row>
    <row r="38" spans="1:60" s="106" customFormat="1" ht="24" customHeight="1" x14ac:dyDescent="0.3">
      <c r="A38" s="78"/>
      <c r="B38" s="78"/>
      <c r="C38" s="78"/>
      <c r="D38" s="79"/>
      <c r="E38" s="105"/>
      <c r="F38" s="80"/>
      <c r="G38" s="80"/>
      <c r="H38" s="80"/>
      <c r="I38" s="81"/>
      <c r="J38" s="105"/>
      <c r="K38" s="80"/>
      <c r="L38" s="80"/>
      <c r="M38" s="80"/>
      <c r="N38" s="81"/>
      <c r="O38" s="105"/>
      <c r="P38" s="78"/>
      <c r="Q38" s="78"/>
      <c r="R38" s="78"/>
      <c r="S38" s="79"/>
      <c r="T38" s="105"/>
      <c r="U38" s="78"/>
      <c r="V38" s="78"/>
      <c r="W38" s="78"/>
      <c r="X38" s="81"/>
      <c r="Y38" s="105"/>
      <c r="Z38" s="80"/>
      <c r="AA38" s="80"/>
      <c r="AB38" s="80"/>
      <c r="AC38" s="81"/>
      <c r="AD38" s="105"/>
      <c r="AE38" s="80"/>
      <c r="AF38" s="80"/>
      <c r="AG38" s="80"/>
      <c r="AH38" s="81"/>
      <c r="AI38" s="105"/>
      <c r="AJ38" s="80"/>
      <c r="AK38" s="80"/>
      <c r="AL38" s="80"/>
      <c r="AM38" s="81"/>
      <c r="AN38" s="105"/>
      <c r="AO38" s="80"/>
      <c r="AP38" s="80"/>
      <c r="AQ38" s="80"/>
      <c r="AR38" s="81"/>
      <c r="AS38" s="105"/>
      <c r="AT38" s="80"/>
      <c r="AU38" s="80"/>
      <c r="AV38" s="80"/>
      <c r="AW38" s="81"/>
      <c r="AX38" s="105"/>
      <c r="AY38" s="78"/>
      <c r="AZ38" s="78"/>
      <c r="BA38" s="78"/>
      <c r="BB38" s="81"/>
      <c r="BC38" s="105"/>
      <c r="BD38" s="78"/>
      <c r="BE38" s="78"/>
      <c r="BF38" s="78"/>
      <c r="BG38" s="81"/>
      <c r="BH38" s="105"/>
    </row>
    <row r="39" spans="1:60" s="106" customFormat="1" ht="24" customHeight="1" x14ac:dyDescent="0.3">
      <c r="A39" s="78"/>
      <c r="B39" s="78"/>
      <c r="C39" s="78"/>
      <c r="D39" s="79"/>
      <c r="E39" s="105"/>
      <c r="F39" s="80"/>
      <c r="G39" s="80"/>
      <c r="H39" s="80"/>
      <c r="I39" s="81"/>
      <c r="J39" s="105"/>
      <c r="K39" s="80"/>
      <c r="L39" s="80"/>
      <c r="M39" s="80"/>
      <c r="N39" s="81"/>
      <c r="O39" s="105"/>
      <c r="P39" s="78"/>
      <c r="Q39" s="78"/>
      <c r="R39" s="78"/>
      <c r="S39" s="79"/>
      <c r="T39" s="105"/>
      <c r="U39" s="78"/>
      <c r="V39" s="78"/>
      <c r="W39" s="78"/>
      <c r="X39" s="81"/>
      <c r="Y39" s="105"/>
      <c r="Z39" s="80"/>
      <c r="AA39" s="80"/>
      <c r="AB39" s="80"/>
      <c r="AC39" s="81"/>
      <c r="AD39" s="105"/>
      <c r="AE39" s="80"/>
      <c r="AF39" s="80"/>
      <c r="AG39" s="80"/>
      <c r="AH39" s="81"/>
      <c r="AI39" s="105"/>
      <c r="AJ39" s="80"/>
      <c r="AK39" s="80"/>
      <c r="AL39" s="80"/>
      <c r="AM39" s="81"/>
      <c r="AN39" s="105"/>
      <c r="AO39" s="80"/>
      <c r="AP39" s="80"/>
      <c r="AQ39" s="80"/>
      <c r="AR39" s="81"/>
      <c r="AS39" s="105"/>
      <c r="AT39" s="80"/>
      <c r="AU39" s="80"/>
      <c r="AV39" s="80"/>
      <c r="AW39" s="81"/>
      <c r="AX39" s="105"/>
      <c r="AY39" s="78"/>
      <c r="AZ39" s="78"/>
      <c r="BA39" s="78"/>
      <c r="BB39" s="81"/>
      <c r="BC39" s="105"/>
      <c r="BD39" s="78"/>
      <c r="BE39" s="78"/>
      <c r="BF39" s="78"/>
      <c r="BG39" s="81"/>
      <c r="BH39" s="105"/>
    </row>
    <row r="40" spans="1:60" s="106" customFormat="1" ht="24" customHeight="1" x14ac:dyDescent="0.3">
      <c r="A40" s="78"/>
      <c r="B40" s="78"/>
      <c r="C40" s="78"/>
      <c r="D40" s="79"/>
      <c r="E40" s="105"/>
      <c r="F40" s="80"/>
      <c r="G40" s="80"/>
      <c r="H40" s="80"/>
      <c r="I40" s="81"/>
      <c r="J40" s="105"/>
      <c r="K40" s="80"/>
      <c r="L40" s="80"/>
      <c r="M40" s="80"/>
      <c r="N40" s="81"/>
      <c r="O40" s="105"/>
      <c r="P40" s="78"/>
      <c r="Q40" s="78"/>
      <c r="R40" s="78"/>
      <c r="S40" s="79"/>
      <c r="T40" s="105"/>
      <c r="U40" s="78"/>
      <c r="V40" s="78"/>
      <c r="W40" s="78"/>
      <c r="X40" s="79"/>
      <c r="Y40" s="105"/>
      <c r="Z40" s="80"/>
      <c r="AA40" s="80"/>
      <c r="AB40" s="80"/>
      <c r="AC40" s="81"/>
      <c r="AD40" s="105"/>
      <c r="AE40" s="80"/>
      <c r="AF40" s="80"/>
      <c r="AG40" s="80"/>
      <c r="AH40" s="81"/>
      <c r="AI40" s="105"/>
      <c r="AJ40" s="80"/>
      <c r="AK40" s="80"/>
      <c r="AL40" s="80"/>
      <c r="AM40" s="81"/>
      <c r="AN40" s="105"/>
      <c r="AO40" s="80"/>
      <c r="AP40" s="80"/>
      <c r="AQ40" s="80"/>
      <c r="AR40" s="81"/>
      <c r="AS40" s="105"/>
      <c r="AT40" s="80"/>
      <c r="AU40" s="80"/>
      <c r="AV40" s="80"/>
      <c r="AW40" s="81"/>
      <c r="AX40" s="105"/>
      <c r="AY40" s="78"/>
      <c r="AZ40" s="78"/>
      <c r="BA40" s="78"/>
      <c r="BB40" s="79"/>
      <c r="BC40" s="105"/>
      <c r="BD40" s="78"/>
      <c r="BE40" s="78"/>
      <c r="BF40" s="78"/>
      <c r="BG40" s="79"/>
      <c r="BH40" s="105"/>
    </row>
    <row r="41" spans="1:60" s="106" customFormat="1" ht="24" customHeight="1" x14ac:dyDescent="0.3">
      <c r="A41" s="78"/>
      <c r="B41" s="78"/>
      <c r="C41" s="78"/>
      <c r="D41" s="79"/>
      <c r="E41" s="105"/>
      <c r="F41" s="80"/>
      <c r="G41" s="80"/>
      <c r="H41" s="80"/>
      <c r="I41" s="81"/>
      <c r="J41" s="105"/>
      <c r="K41" s="80"/>
      <c r="L41" s="80"/>
      <c r="M41" s="80"/>
      <c r="N41" s="81"/>
      <c r="O41" s="105"/>
      <c r="P41" s="78"/>
      <c r="Q41" s="78"/>
      <c r="R41" s="78"/>
      <c r="S41" s="79"/>
      <c r="T41" s="105"/>
      <c r="U41" s="78"/>
      <c r="V41" s="78"/>
      <c r="W41" s="78"/>
      <c r="X41" s="81"/>
      <c r="Y41" s="105"/>
      <c r="Z41" s="80"/>
      <c r="AA41" s="80"/>
      <c r="AB41" s="80"/>
      <c r="AC41" s="81"/>
      <c r="AD41" s="105"/>
      <c r="AE41" s="80"/>
      <c r="AF41" s="80"/>
      <c r="AG41" s="80"/>
      <c r="AH41" s="81"/>
      <c r="AI41" s="105"/>
      <c r="AJ41" s="80"/>
      <c r="AK41" s="80"/>
      <c r="AL41" s="80"/>
      <c r="AM41" s="81"/>
      <c r="AN41" s="105"/>
      <c r="AO41" s="80"/>
      <c r="AP41" s="80"/>
      <c r="AQ41" s="80"/>
      <c r="AR41" s="81"/>
      <c r="AS41" s="105"/>
      <c r="AT41" s="80"/>
      <c r="AU41" s="80"/>
      <c r="AV41" s="80"/>
      <c r="AW41" s="81"/>
      <c r="AX41" s="105"/>
      <c r="AY41" s="78"/>
      <c r="AZ41" s="78"/>
      <c r="BA41" s="78"/>
      <c r="BB41" s="81"/>
      <c r="BC41" s="105"/>
      <c r="BD41" s="78"/>
      <c r="BE41" s="78"/>
      <c r="BF41" s="78"/>
      <c r="BG41" s="81"/>
      <c r="BH41" s="105"/>
    </row>
    <row r="42" spans="1:60" s="106" customFormat="1" ht="24" customHeight="1" x14ac:dyDescent="0.3">
      <c r="A42" s="78"/>
      <c r="B42" s="78"/>
      <c r="C42" s="78"/>
      <c r="D42" s="79"/>
      <c r="E42" s="105"/>
      <c r="F42" s="80"/>
      <c r="G42" s="80"/>
      <c r="H42" s="80"/>
      <c r="I42" s="81"/>
      <c r="J42" s="105"/>
      <c r="K42" s="80"/>
      <c r="L42" s="80"/>
      <c r="M42" s="80"/>
      <c r="N42" s="81"/>
      <c r="O42" s="105"/>
      <c r="P42" s="78"/>
      <c r="Q42" s="78"/>
      <c r="R42" s="78"/>
      <c r="S42" s="79"/>
      <c r="T42" s="105"/>
      <c r="U42" s="78"/>
      <c r="V42" s="78"/>
      <c r="W42" s="78"/>
      <c r="X42" s="81"/>
      <c r="Y42" s="105"/>
      <c r="Z42" s="80"/>
      <c r="AA42" s="80"/>
      <c r="AB42" s="80"/>
      <c r="AC42" s="81"/>
      <c r="AD42" s="105"/>
      <c r="AE42" s="80"/>
      <c r="AF42" s="80"/>
      <c r="AG42" s="80"/>
      <c r="AH42" s="81"/>
      <c r="AI42" s="105"/>
      <c r="AJ42" s="80"/>
      <c r="AK42" s="80"/>
      <c r="AL42" s="80"/>
      <c r="AM42" s="81"/>
      <c r="AN42" s="105"/>
      <c r="AO42" s="80"/>
      <c r="AP42" s="80"/>
      <c r="AQ42" s="80"/>
      <c r="AR42" s="81"/>
      <c r="AS42" s="105"/>
      <c r="AT42" s="80"/>
      <c r="AU42" s="80"/>
      <c r="AV42" s="80"/>
      <c r="AW42" s="81"/>
      <c r="AX42" s="105"/>
      <c r="AY42" s="78"/>
      <c r="AZ42" s="78"/>
      <c r="BA42" s="78"/>
      <c r="BB42" s="81"/>
      <c r="BC42" s="105"/>
      <c r="BD42" s="78"/>
      <c r="BE42" s="78"/>
      <c r="BF42" s="78"/>
      <c r="BG42" s="81"/>
      <c r="BH42" s="105"/>
    </row>
    <row r="43" spans="1:60" s="106" customFormat="1" ht="24" customHeight="1" x14ac:dyDescent="0.3">
      <c r="A43" s="78"/>
      <c r="B43" s="78"/>
      <c r="C43" s="78"/>
      <c r="D43" s="79"/>
      <c r="E43" s="105"/>
      <c r="F43" s="80"/>
      <c r="G43" s="80"/>
      <c r="H43" s="80"/>
      <c r="I43" s="81"/>
      <c r="J43" s="105"/>
      <c r="K43" s="80"/>
      <c r="L43" s="80"/>
      <c r="M43" s="80"/>
      <c r="N43" s="81"/>
      <c r="O43" s="105"/>
      <c r="P43" s="78"/>
      <c r="Q43" s="78"/>
      <c r="R43" s="78"/>
      <c r="S43" s="79"/>
      <c r="T43" s="105"/>
      <c r="U43" s="78"/>
      <c r="V43" s="78"/>
      <c r="W43" s="78"/>
      <c r="X43" s="81"/>
      <c r="Y43" s="105"/>
      <c r="Z43" s="80"/>
      <c r="AA43" s="80"/>
      <c r="AB43" s="80"/>
      <c r="AC43" s="81"/>
      <c r="AD43" s="105"/>
      <c r="AE43" s="80"/>
      <c r="AF43" s="80"/>
      <c r="AG43" s="80"/>
      <c r="AH43" s="81"/>
      <c r="AI43" s="105"/>
      <c r="AJ43" s="80"/>
      <c r="AK43" s="80"/>
      <c r="AL43" s="80"/>
      <c r="AM43" s="81"/>
      <c r="AN43" s="105"/>
      <c r="AO43" s="80"/>
      <c r="AP43" s="80"/>
      <c r="AQ43" s="80"/>
      <c r="AR43" s="81"/>
      <c r="AS43" s="105"/>
      <c r="AT43" s="80"/>
      <c r="AU43" s="80"/>
      <c r="AV43" s="80"/>
      <c r="AW43" s="81"/>
      <c r="AX43" s="105"/>
      <c r="AY43" s="78"/>
      <c r="AZ43" s="78"/>
      <c r="BA43" s="78"/>
      <c r="BB43" s="81"/>
      <c r="BC43" s="105"/>
      <c r="BD43" s="78"/>
      <c r="BE43" s="78"/>
      <c r="BF43" s="78"/>
      <c r="BG43" s="81"/>
      <c r="BH43" s="105"/>
    </row>
    <row r="44" spans="1:60" s="106" customFormat="1" ht="24" customHeight="1" x14ac:dyDescent="0.3">
      <c r="A44" s="78"/>
      <c r="B44" s="78"/>
      <c r="C44" s="78"/>
      <c r="D44" s="79"/>
      <c r="E44" s="105"/>
      <c r="F44" s="80"/>
      <c r="G44" s="80"/>
      <c r="H44" s="80"/>
      <c r="I44" s="81"/>
      <c r="J44" s="105"/>
      <c r="K44" s="80"/>
      <c r="L44" s="80"/>
      <c r="M44" s="80"/>
      <c r="N44" s="81"/>
      <c r="O44" s="105"/>
      <c r="P44" s="78"/>
      <c r="Q44" s="78"/>
      <c r="R44" s="78"/>
      <c r="S44" s="79"/>
      <c r="T44" s="105"/>
      <c r="U44" s="78"/>
      <c r="V44" s="78"/>
      <c r="W44" s="78"/>
      <c r="X44" s="81"/>
      <c r="Y44" s="105"/>
      <c r="Z44" s="80"/>
      <c r="AA44" s="80"/>
      <c r="AB44" s="80"/>
      <c r="AC44" s="81"/>
      <c r="AD44" s="105"/>
      <c r="AE44" s="80"/>
      <c r="AF44" s="80"/>
      <c r="AG44" s="80"/>
      <c r="AH44" s="81"/>
      <c r="AI44" s="105"/>
      <c r="AJ44" s="80"/>
      <c r="AK44" s="80"/>
      <c r="AL44" s="80"/>
      <c r="AM44" s="81"/>
      <c r="AN44" s="105"/>
      <c r="AO44" s="80"/>
      <c r="AP44" s="80"/>
      <c r="AQ44" s="80"/>
      <c r="AR44" s="81"/>
      <c r="AS44" s="105"/>
      <c r="AT44" s="80"/>
      <c r="AU44" s="80"/>
      <c r="AV44" s="80"/>
      <c r="AW44" s="81"/>
      <c r="AX44" s="105"/>
      <c r="AY44" s="78"/>
      <c r="AZ44" s="78"/>
      <c r="BA44" s="78"/>
      <c r="BB44" s="81"/>
      <c r="BC44" s="105"/>
      <c r="BD44" s="78"/>
      <c r="BE44" s="78"/>
      <c r="BF44" s="78"/>
      <c r="BG44" s="81"/>
      <c r="BH44" s="105"/>
    </row>
    <row r="45" spans="1:60" s="106" customFormat="1" ht="24" customHeight="1" x14ac:dyDescent="0.3">
      <c r="A45" s="78"/>
      <c r="B45" s="78"/>
      <c r="C45" s="78"/>
      <c r="D45" s="79"/>
      <c r="E45" s="105"/>
      <c r="F45" s="80"/>
      <c r="G45" s="80"/>
      <c r="H45" s="80"/>
      <c r="I45" s="81"/>
      <c r="J45" s="105"/>
      <c r="K45" s="80"/>
      <c r="L45" s="80"/>
      <c r="M45" s="80"/>
      <c r="N45" s="81"/>
      <c r="O45" s="105"/>
      <c r="P45" s="78"/>
      <c r="Q45" s="78"/>
      <c r="R45" s="78"/>
      <c r="S45" s="79"/>
      <c r="T45" s="105"/>
      <c r="U45" s="78"/>
      <c r="V45" s="78"/>
      <c r="W45" s="78"/>
      <c r="X45" s="81"/>
      <c r="Y45" s="105"/>
      <c r="Z45" s="80"/>
      <c r="AA45" s="80"/>
      <c r="AB45" s="80"/>
      <c r="AC45" s="81"/>
      <c r="AD45" s="105"/>
      <c r="AE45" s="80"/>
      <c r="AF45" s="80"/>
      <c r="AG45" s="80"/>
      <c r="AH45" s="81"/>
      <c r="AI45" s="105"/>
      <c r="AJ45" s="80"/>
      <c r="AK45" s="80"/>
      <c r="AL45" s="80"/>
      <c r="AM45" s="81"/>
      <c r="AN45" s="105"/>
      <c r="AO45" s="80"/>
      <c r="AP45" s="80"/>
      <c r="AQ45" s="80"/>
      <c r="AR45" s="81"/>
      <c r="AS45" s="105"/>
      <c r="AT45" s="80"/>
      <c r="AU45" s="80"/>
      <c r="AV45" s="80"/>
      <c r="AW45" s="81"/>
      <c r="AX45" s="105"/>
      <c r="AY45" s="78"/>
      <c r="AZ45" s="78"/>
      <c r="BA45" s="78"/>
      <c r="BB45" s="81"/>
      <c r="BC45" s="105"/>
      <c r="BD45" s="78"/>
      <c r="BE45" s="78"/>
      <c r="BF45" s="78"/>
      <c r="BG45" s="81"/>
      <c r="BH45" s="105"/>
    </row>
    <row r="46" spans="1:60" s="106" customFormat="1" ht="24" customHeight="1" x14ac:dyDescent="0.3">
      <c r="A46" s="78"/>
      <c r="B46" s="78"/>
      <c r="C46" s="78"/>
      <c r="D46" s="79"/>
      <c r="E46" s="105"/>
      <c r="F46" s="80"/>
      <c r="G46" s="80"/>
      <c r="H46" s="80"/>
      <c r="I46" s="81"/>
      <c r="J46" s="105"/>
      <c r="K46" s="80"/>
      <c r="L46" s="80"/>
      <c r="M46" s="80"/>
      <c r="N46" s="81"/>
      <c r="O46" s="105"/>
      <c r="P46" s="78"/>
      <c r="Q46" s="78"/>
      <c r="R46" s="78"/>
      <c r="S46" s="79"/>
      <c r="T46" s="105"/>
      <c r="U46" s="78"/>
      <c r="V46" s="78"/>
      <c r="W46" s="78"/>
      <c r="X46" s="81"/>
      <c r="Y46" s="105"/>
      <c r="Z46" s="80"/>
      <c r="AA46" s="80"/>
      <c r="AB46" s="80"/>
      <c r="AC46" s="81"/>
      <c r="AD46" s="105"/>
      <c r="AE46" s="80"/>
      <c r="AF46" s="80"/>
      <c r="AG46" s="80"/>
      <c r="AH46" s="81"/>
      <c r="AI46" s="105"/>
      <c r="AJ46" s="80"/>
      <c r="AK46" s="80"/>
      <c r="AL46" s="80"/>
      <c r="AM46" s="81"/>
      <c r="AN46" s="105"/>
      <c r="AO46" s="80"/>
      <c r="AP46" s="80"/>
      <c r="AQ46" s="80"/>
      <c r="AR46" s="81"/>
      <c r="AS46" s="105"/>
      <c r="AT46" s="80"/>
      <c r="AU46" s="80"/>
      <c r="AV46" s="80"/>
      <c r="AW46" s="81"/>
      <c r="AX46" s="105"/>
      <c r="AY46" s="78"/>
      <c r="AZ46" s="78"/>
      <c r="BA46" s="78"/>
      <c r="BB46" s="81"/>
      <c r="BC46" s="105"/>
      <c r="BD46" s="78"/>
      <c r="BE46" s="78"/>
      <c r="BF46" s="78"/>
      <c r="BG46" s="81"/>
      <c r="BH46" s="105"/>
    </row>
    <row r="47" spans="1:60" s="106" customFormat="1" ht="24" customHeight="1" x14ac:dyDescent="0.3">
      <c r="A47" s="78"/>
      <c r="B47" s="78"/>
      <c r="C47" s="78"/>
      <c r="D47" s="79"/>
      <c r="E47" s="105"/>
      <c r="F47" s="80"/>
      <c r="G47" s="80"/>
      <c r="H47" s="80"/>
      <c r="I47" s="81"/>
      <c r="J47" s="105"/>
      <c r="K47" s="80"/>
      <c r="L47" s="80"/>
      <c r="M47" s="80"/>
      <c r="N47" s="81"/>
      <c r="O47" s="105"/>
      <c r="P47" s="78"/>
      <c r="Q47" s="78"/>
      <c r="R47" s="78"/>
      <c r="S47" s="79"/>
      <c r="T47" s="105"/>
      <c r="U47" s="78"/>
      <c r="V47" s="78"/>
      <c r="W47" s="78"/>
      <c r="X47" s="81"/>
      <c r="Y47" s="105"/>
      <c r="Z47" s="80"/>
      <c r="AA47" s="80"/>
      <c r="AB47" s="80"/>
      <c r="AC47" s="81"/>
      <c r="AD47" s="105"/>
      <c r="AE47" s="80"/>
      <c r="AF47" s="80"/>
      <c r="AG47" s="80"/>
      <c r="AH47" s="81"/>
      <c r="AI47" s="105"/>
      <c r="AJ47" s="80"/>
      <c r="AK47" s="80"/>
      <c r="AL47" s="80"/>
      <c r="AM47" s="81"/>
      <c r="AN47" s="105"/>
      <c r="AO47" s="80"/>
      <c r="AP47" s="80"/>
      <c r="AQ47" s="80"/>
      <c r="AR47" s="81"/>
      <c r="AS47" s="105"/>
      <c r="AT47" s="80"/>
      <c r="AU47" s="80"/>
      <c r="AV47" s="80"/>
      <c r="AW47" s="81"/>
      <c r="AX47" s="105"/>
      <c r="AY47" s="78"/>
      <c r="AZ47" s="78"/>
      <c r="BA47" s="78"/>
      <c r="BB47" s="81"/>
      <c r="BC47" s="105"/>
      <c r="BD47" s="78"/>
      <c r="BE47" s="78"/>
      <c r="BF47" s="78"/>
      <c r="BG47" s="81"/>
      <c r="BH47" s="105"/>
    </row>
    <row r="48" spans="1:60" s="106" customFormat="1" ht="24" customHeight="1" x14ac:dyDescent="0.3">
      <c r="A48" s="78"/>
      <c r="B48" s="78"/>
      <c r="C48" s="78"/>
      <c r="D48" s="79"/>
      <c r="E48" s="105"/>
      <c r="F48" s="80"/>
      <c r="G48" s="80"/>
      <c r="H48" s="80"/>
      <c r="I48" s="81"/>
      <c r="J48" s="105"/>
      <c r="K48" s="80"/>
      <c r="L48" s="80"/>
      <c r="M48" s="80"/>
      <c r="N48" s="81"/>
      <c r="O48" s="105"/>
      <c r="P48" s="78"/>
      <c r="Q48" s="78"/>
      <c r="R48" s="78"/>
      <c r="S48" s="79"/>
      <c r="T48" s="105"/>
      <c r="U48" s="78"/>
      <c r="V48" s="78"/>
      <c r="W48" s="78"/>
      <c r="X48" s="81"/>
      <c r="Y48" s="105"/>
      <c r="Z48" s="80"/>
      <c r="AA48" s="80"/>
      <c r="AB48" s="80"/>
      <c r="AC48" s="81"/>
      <c r="AD48" s="105"/>
      <c r="AE48" s="80"/>
      <c r="AF48" s="80"/>
      <c r="AG48" s="80"/>
      <c r="AH48" s="81"/>
      <c r="AI48" s="105"/>
      <c r="AJ48" s="80"/>
      <c r="AK48" s="80"/>
      <c r="AL48" s="80"/>
      <c r="AM48" s="81"/>
      <c r="AN48" s="105"/>
      <c r="AO48" s="80"/>
      <c r="AP48" s="80"/>
      <c r="AQ48" s="80"/>
      <c r="AR48" s="81"/>
      <c r="AS48" s="105"/>
      <c r="AT48" s="80"/>
      <c r="AU48" s="80"/>
      <c r="AV48" s="80"/>
      <c r="AW48" s="81"/>
      <c r="AX48" s="105"/>
      <c r="AY48" s="78"/>
      <c r="AZ48" s="78"/>
      <c r="BA48" s="78"/>
      <c r="BB48" s="81"/>
      <c r="BC48" s="105"/>
      <c r="BD48" s="78"/>
      <c r="BE48" s="78"/>
      <c r="BF48" s="78"/>
      <c r="BG48" s="81"/>
      <c r="BH48" s="105"/>
    </row>
    <row r="49" spans="1:60" s="106" customFormat="1" ht="24" customHeight="1" x14ac:dyDescent="0.3">
      <c r="A49" s="78"/>
      <c r="B49" s="78"/>
      <c r="C49" s="78"/>
      <c r="D49" s="79"/>
      <c r="E49" s="105"/>
      <c r="F49" s="80"/>
      <c r="G49" s="80"/>
      <c r="H49" s="80"/>
      <c r="I49" s="81"/>
      <c r="J49" s="105"/>
      <c r="K49" s="80"/>
      <c r="L49" s="80"/>
      <c r="M49" s="80"/>
      <c r="N49" s="81"/>
      <c r="O49" s="105"/>
      <c r="P49" s="78"/>
      <c r="Q49" s="78"/>
      <c r="R49" s="78"/>
      <c r="S49" s="79"/>
      <c r="T49" s="105"/>
      <c r="U49" s="78"/>
      <c r="V49" s="78"/>
      <c r="W49" s="78"/>
      <c r="X49" s="81"/>
      <c r="Y49" s="105"/>
      <c r="Z49" s="80"/>
      <c r="AA49" s="80"/>
      <c r="AB49" s="80"/>
      <c r="AC49" s="81"/>
      <c r="AD49" s="105"/>
      <c r="AE49" s="80"/>
      <c r="AF49" s="80"/>
      <c r="AG49" s="80"/>
      <c r="AH49" s="81"/>
      <c r="AI49" s="105"/>
      <c r="AJ49" s="80"/>
      <c r="AK49" s="80"/>
      <c r="AL49" s="80"/>
      <c r="AM49" s="81"/>
      <c r="AN49" s="105"/>
      <c r="AO49" s="80"/>
      <c r="AP49" s="80"/>
      <c r="AQ49" s="80"/>
      <c r="AR49" s="81"/>
      <c r="AS49" s="105"/>
      <c r="AT49" s="80"/>
      <c r="AU49" s="80"/>
      <c r="AV49" s="80"/>
      <c r="AW49" s="81"/>
      <c r="AX49" s="105"/>
      <c r="AY49" s="78"/>
      <c r="AZ49" s="78"/>
      <c r="BA49" s="78"/>
      <c r="BB49" s="81"/>
      <c r="BC49" s="105"/>
      <c r="BD49" s="78"/>
      <c r="BE49" s="78"/>
      <c r="BF49" s="78"/>
      <c r="BG49" s="81"/>
      <c r="BH49" s="105"/>
    </row>
    <row r="50" spans="1:60" s="106" customFormat="1" ht="24" customHeight="1" x14ac:dyDescent="0.3">
      <c r="A50" s="78"/>
      <c r="B50" s="78"/>
      <c r="C50" s="78"/>
      <c r="D50" s="79"/>
      <c r="E50" s="105"/>
      <c r="F50" s="80"/>
      <c r="G50" s="80"/>
      <c r="H50" s="80"/>
      <c r="I50" s="81"/>
      <c r="J50" s="105"/>
      <c r="K50" s="80"/>
      <c r="L50" s="80"/>
      <c r="M50" s="80"/>
      <c r="N50" s="81"/>
      <c r="O50" s="105"/>
      <c r="P50" s="78"/>
      <c r="Q50" s="78"/>
      <c r="R50" s="78"/>
      <c r="S50" s="79"/>
      <c r="T50" s="105"/>
      <c r="U50" s="78"/>
      <c r="V50" s="78"/>
      <c r="W50" s="78"/>
      <c r="X50" s="81"/>
      <c r="Y50" s="105"/>
      <c r="Z50" s="80"/>
      <c r="AA50" s="80"/>
      <c r="AB50" s="80"/>
      <c r="AC50" s="81"/>
      <c r="AD50" s="105"/>
      <c r="AE50" s="80"/>
      <c r="AF50" s="80"/>
      <c r="AG50" s="80"/>
      <c r="AH50" s="81"/>
      <c r="AI50" s="105"/>
      <c r="AJ50" s="80"/>
      <c r="AK50" s="80"/>
      <c r="AL50" s="80"/>
      <c r="AM50" s="81"/>
      <c r="AN50" s="105"/>
      <c r="AO50" s="80"/>
      <c r="AP50" s="80"/>
      <c r="AQ50" s="80"/>
      <c r="AR50" s="81"/>
      <c r="AS50" s="105"/>
      <c r="AT50" s="80"/>
      <c r="AU50" s="80"/>
      <c r="AV50" s="80"/>
      <c r="AW50" s="81"/>
      <c r="AX50" s="105"/>
      <c r="AY50" s="78"/>
      <c r="AZ50" s="78"/>
      <c r="BA50" s="78"/>
      <c r="BB50" s="81"/>
      <c r="BC50" s="105"/>
      <c r="BD50" s="78"/>
      <c r="BE50" s="78"/>
      <c r="BF50" s="78"/>
      <c r="BG50" s="81"/>
      <c r="BH50" s="105"/>
    </row>
    <row r="51" spans="1:60" s="106" customFormat="1" ht="24" customHeight="1" x14ac:dyDescent="0.3">
      <c r="A51" s="78"/>
      <c r="B51" s="78"/>
      <c r="C51" s="78"/>
      <c r="D51" s="79"/>
      <c r="E51" s="105"/>
      <c r="F51" s="80"/>
      <c r="G51" s="80"/>
      <c r="H51" s="80"/>
      <c r="I51" s="81"/>
      <c r="J51" s="105"/>
      <c r="K51" s="80"/>
      <c r="L51" s="80"/>
      <c r="M51" s="80"/>
      <c r="N51" s="81"/>
      <c r="O51" s="105"/>
      <c r="P51" s="78"/>
      <c r="Q51" s="78"/>
      <c r="R51" s="78"/>
      <c r="S51" s="79"/>
      <c r="T51" s="105"/>
      <c r="U51" s="78"/>
      <c r="V51" s="78"/>
      <c r="W51" s="78"/>
      <c r="X51" s="81"/>
      <c r="Y51" s="105"/>
      <c r="Z51" s="80"/>
      <c r="AA51" s="80"/>
      <c r="AB51" s="80"/>
      <c r="AC51" s="81"/>
      <c r="AD51" s="105"/>
      <c r="AE51" s="80"/>
      <c r="AF51" s="80"/>
      <c r="AG51" s="80"/>
      <c r="AH51" s="81"/>
      <c r="AI51" s="105"/>
      <c r="AJ51" s="80"/>
      <c r="AK51" s="80"/>
      <c r="AL51" s="80"/>
      <c r="AM51" s="81"/>
      <c r="AN51" s="105"/>
      <c r="AO51" s="80"/>
      <c r="AP51" s="80"/>
      <c r="AQ51" s="80"/>
      <c r="AR51" s="81"/>
      <c r="AS51" s="105"/>
      <c r="AT51" s="80"/>
      <c r="AU51" s="80"/>
      <c r="AV51" s="80"/>
      <c r="AW51" s="81"/>
      <c r="AX51" s="105"/>
      <c r="AY51" s="78"/>
      <c r="AZ51" s="78"/>
      <c r="BA51" s="78"/>
      <c r="BB51" s="81"/>
      <c r="BC51" s="105"/>
      <c r="BD51" s="78"/>
      <c r="BE51" s="78"/>
      <c r="BF51" s="78"/>
      <c r="BG51" s="81"/>
      <c r="BH51" s="105"/>
    </row>
    <row r="52" spans="1:60" s="106" customFormat="1" ht="24" customHeight="1" x14ac:dyDescent="0.3">
      <c r="A52" s="78"/>
      <c r="B52" s="78"/>
      <c r="C52" s="78"/>
      <c r="D52" s="79"/>
      <c r="E52" s="105"/>
      <c r="F52" s="80"/>
      <c r="G52" s="80"/>
      <c r="H52" s="80"/>
      <c r="I52" s="81"/>
      <c r="J52" s="105"/>
      <c r="K52" s="80"/>
      <c r="L52" s="80"/>
      <c r="M52" s="80"/>
      <c r="N52" s="81"/>
      <c r="O52" s="105"/>
      <c r="P52" s="78"/>
      <c r="Q52" s="78"/>
      <c r="R52" s="78"/>
      <c r="S52" s="79"/>
      <c r="T52" s="105"/>
      <c r="U52" s="78"/>
      <c r="V52" s="78"/>
      <c r="W52" s="78"/>
      <c r="X52" s="79"/>
      <c r="Y52" s="105"/>
      <c r="Z52" s="80"/>
      <c r="AA52" s="80"/>
      <c r="AB52" s="80"/>
      <c r="AC52" s="81"/>
      <c r="AD52" s="105"/>
      <c r="AE52" s="80"/>
      <c r="AF52" s="80"/>
      <c r="AG52" s="80"/>
      <c r="AH52" s="81"/>
      <c r="AI52" s="105"/>
      <c r="AJ52" s="80"/>
      <c r="AK52" s="80"/>
      <c r="AL52" s="80"/>
      <c r="AM52" s="81"/>
      <c r="AN52" s="105"/>
      <c r="AO52" s="80"/>
      <c r="AP52" s="80"/>
      <c r="AQ52" s="80"/>
      <c r="AR52" s="81"/>
      <c r="AS52" s="105"/>
      <c r="AT52" s="80"/>
      <c r="AU52" s="80"/>
      <c r="AV52" s="80"/>
      <c r="AW52" s="81"/>
      <c r="AX52" s="105"/>
      <c r="AY52" s="78"/>
      <c r="AZ52" s="78"/>
      <c r="BA52" s="78"/>
      <c r="BB52" s="79"/>
      <c r="BC52" s="105"/>
      <c r="BD52" s="78"/>
      <c r="BE52" s="78"/>
      <c r="BF52" s="78"/>
      <c r="BG52" s="79"/>
      <c r="BH52" s="105"/>
    </row>
    <row r="53" spans="1:60" s="106" customFormat="1" ht="24" customHeight="1" x14ac:dyDescent="0.3">
      <c r="A53" s="78"/>
      <c r="B53" s="78"/>
      <c r="C53" s="78"/>
      <c r="D53" s="79"/>
      <c r="E53" s="105"/>
      <c r="F53" s="80"/>
      <c r="G53" s="80"/>
      <c r="H53" s="80"/>
      <c r="I53" s="81"/>
      <c r="J53" s="105"/>
      <c r="K53" s="80"/>
      <c r="L53" s="80"/>
      <c r="M53" s="80"/>
      <c r="N53" s="81"/>
      <c r="O53" s="105"/>
      <c r="P53" s="78"/>
      <c r="Q53" s="78"/>
      <c r="R53" s="78"/>
      <c r="S53" s="79"/>
      <c r="T53" s="105"/>
      <c r="U53" s="78"/>
      <c r="V53" s="78"/>
      <c r="W53" s="78"/>
      <c r="X53" s="81"/>
      <c r="Y53" s="105"/>
      <c r="Z53" s="80"/>
      <c r="AA53" s="80"/>
      <c r="AB53" s="80"/>
      <c r="AC53" s="81"/>
      <c r="AD53" s="105"/>
      <c r="AE53" s="80"/>
      <c r="AF53" s="80"/>
      <c r="AG53" s="80"/>
      <c r="AH53" s="81"/>
      <c r="AI53" s="105"/>
      <c r="AJ53" s="80"/>
      <c r="AK53" s="80"/>
      <c r="AL53" s="80"/>
      <c r="AM53" s="81"/>
      <c r="AN53" s="105"/>
      <c r="AO53" s="80"/>
      <c r="AP53" s="80"/>
      <c r="AQ53" s="80"/>
      <c r="AR53" s="81"/>
      <c r="AS53" s="105"/>
      <c r="AT53" s="80"/>
      <c r="AU53" s="80"/>
      <c r="AV53" s="80"/>
      <c r="AW53" s="81"/>
      <c r="AX53" s="105"/>
      <c r="AY53" s="78"/>
      <c r="AZ53" s="78"/>
      <c r="BA53" s="78"/>
      <c r="BB53" s="81"/>
      <c r="BC53" s="105"/>
      <c r="BD53" s="78"/>
      <c r="BE53" s="78"/>
      <c r="BF53" s="78"/>
      <c r="BG53" s="81"/>
      <c r="BH53" s="105"/>
    </row>
    <row r="54" spans="1:60" s="106" customFormat="1" ht="24" customHeight="1" x14ac:dyDescent="0.3">
      <c r="A54" s="78"/>
      <c r="B54" s="78"/>
      <c r="C54" s="78"/>
      <c r="D54" s="79"/>
      <c r="E54" s="105"/>
      <c r="F54" s="80"/>
      <c r="G54" s="80"/>
      <c r="H54" s="80"/>
      <c r="I54" s="81"/>
      <c r="J54" s="105"/>
      <c r="K54" s="80"/>
      <c r="L54" s="80"/>
      <c r="M54" s="80"/>
      <c r="N54" s="81"/>
      <c r="O54" s="105"/>
      <c r="P54" s="78"/>
      <c r="Q54" s="78"/>
      <c r="R54" s="78"/>
      <c r="S54" s="79"/>
      <c r="T54" s="105"/>
      <c r="U54" s="78"/>
      <c r="V54" s="78"/>
      <c r="W54" s="78"/>
      <c r="X54" s="81"/>
      <c r="Y54" s="105"/>
      <c r="Z54" s="80"/>
      <c r="AA54" s="80"/>
      <c r="AB54" s="80"/>
      <c r="AC54" s="81"/>
      <c r="AD54" s="105"/>
      <c r="AE54" s="80"/>
      <c r="AF54" s="80"/>
      <c r="AG54" s="80"/>
      <c r="AH54" s="81"/>
      <c r="AI54" s="105"/>
      <c r="AJ54" s="80"/>
      <c r="AK54" s="80"/>
      <c r="AL54" s="80"/>
      <c r="AM54" s="81"/>
      <c r="AN54" s="105"/>
      <c r="AO54" s="80"/>
      <c r="AP54" s="80"/>
      <c r="AQ54" s="80"/>
      <c r="AR54" s="81"/>
      <c r="AS54" s="105"/>
      <c r="AT54" s="80"/>
      <c r="AU54" s="80"/>
      <c r="AV54" s="80"/>
      <c r="AW54" s="81"/>
      <c r="AX54" s="105"/>
      <c r="AY54" s="78"/>
      <c r="AZ54" s="78"/>
      <c r="BA54" s="78"/>
      <c r="BB54" s="81"/>
      <c r="BC54" s="105"/>
      <c r="BD54" s="78"/>
      <c r="BE54" s="78"/>
      <c r="BF54" s="78"/>
      <c r="BG54" s="81"/>
      <c r="BH54" s="105"/>
    </row>
    <row r="55" spans="1:60" s="106" customFormat="1" ht="24" customHeight="1" x14ac:dyDescent="0.3">
      <c r="A55" s="78"/>
      <c r="B55" s="78"/>
      <c r="C55" s="78"/>
      <c r="D55" s="79"/>
      <c r="E55" s="105"/>
      <c r="F55" s="80"/>
      <c r="G55" s="80"/>
      <c r="H55" s="80"/>
      <c r="I55" s="81"/>
      <c r="J55" s="105"/>
      <c r="K55" s="80"/>
      <c r="L55" s="80"/>
      <c r="M55" s="80"/>
      <c r="N55" s="81"/>
      <c r="O55" s="105"/>
      <c r="P55" s="78"/>
      <c r="Q55" s="78"/>
      <c r="R55" s="78"/>
      <c r="S55" s="79"/>
      <c r="T55" s="105"/>
      <c r="U55" s="78"/>
      <c r="V55" s="78"/>
      <c r="W55" s="78"/>
      <c r="X55" s="81"/>
      <c r="Y55" s="105"/>
      <c r="Z55" s="80"/>
      <c r="AA55" s="80"/>
      <c r="AB55" s="80"/>
      <c r="AC55" s="81"/>
      <c r="AD55" s="105"/>
      <c r="AE55" s="80"/>
      <c r="AF55" s="80"/>
      <c r="AG55" s="80"/>
      <c r="AH55" s="81"/>
      <c r="AI55" s="105"/>
      <c r="AJ55" s="80"/>
      <c r="AK55" s="80"/>
      <c r="AL55" s="80"/>
      <c r="AM55" s="81"/>
      <c r="AN55" s="105"/>
      <c r="AO55" s="80"/>
      <c r="AP55" s="80"/>
      <c r="AQ55" s="80"/>
      <c r="AR55" s="81"/>
      <c r="AS55" s="105"/>
      <c r="AT55" s="80"/>
      <c r="AU55" s="80"/>
      <c r="AV55" s="80"/>
      <c r="AW55" s="81"/>
      <c r="AX55" s="105"/>
      <c r="AY55" s="78"/>
      <c r="AZ55" s="78"/>
      <c r="BA55" s="78"/>
      <c r="BB55" s="81"/>
      <c r="BC55" s="105"/>
      <c r="BD55" s="78"/>
      <c r="BE55" s="78"/>
      <c r="BF55" s="78"/>
      <c r="BG55" s="81"/>
      <c r="BH55" s="105"/>
    </row>
    <row r="56" spans="1:60" s="106" customFormat="1" ht="24" customHeight="1" x14ac:dyDescent="0.3">
      <c r="A56" s="78"/>
      <c r="B56" s="78"/>
      <c r="C56" s="78"/>
      <c r="D56" s="79"/>
      <c r="E56" s="105"/>
      <c r="F56" s="80"/>
      <c r="G56" s="80"/>
      <c r="H56" s="80"/>
      <c r="I56" s="81"/>
      <c r="J56" s="105"/>
      <c r="K56" s="80"/>
      <c r="L56" s="80"/>
      <c r="M56" s="80"/>
      <c r="N56" s="81"/>
      <c r="O56" s="105"/>
      <c r="P56" s="78"/>
      <c r="Q56" s="78"/>
      <c r="R56" s="78"/>
      <c r="S56" s="79"/>
      <c r="T56" s="105"/>
      <c r="U56" s="78"/>
      <c r="V56" s="78"/>
      <c r="W56" s="78"/>
      <c r="X56" s="81"/>
      <c r="Y56" s="105"/>
      <c r="Z56" s="80"/>
      <c r="AA56" s="80"/>
      <c r="AB56" s="80"/>
      <c r="AC56" s="81"/>
      <c r="AD56" s="105"/>
      <c r="AE56" s="80"/>
      <c r="AF56" s="80"/>
      <c r="AG56" s="80"/>
      <c r="AH56" s="81"/>
      <c r="AI56" s="105"/>
      <c r="AJ56" s="80"/>
      <c r="AK56" s="80"/>
      <c r="AL56" s="80"/>
      <c r="AM56" s="81"/>
      <c r="AN56" s="105"/>
      <c r="AO56" s="80"/>
      <c r="AP56" s="80"/>
      <c r="AQ56" s="80"/>
      <c r="AR56" s="81"/>
      <c r="AS56" s="105"/>
      <c r="AT56" s="80"/>
      <c r="AU56" s="80"/>
      <c r="AV56" s="80"/>
      <c r="AW56" s="81"/>
      <c r="AX56" s="105"/>
      <c r="AY56" s="78"/>
      <c r="AZ56" s="78"/>
      <c r="BA56" s="78"/>
      <c r="BB56" s="81"/>
      <c r="BC56" s="105"/>
      <c r="BD56" s="78"/>
      <c r="BE56" s="78"/>
      <c r="BF56" s="78"/>
      <c r="BG56" s="81"/>
      <c r="BH56" s="105"/>
    </row>
    <row r="57" spans="1:60" s="106" customFormat="1" ht="24" customHeight="1" x14ac:dyDescent="0.3">
      <c r="A57" s="78"/>
      <c r="B57" s="78"/>
      <c r="C57" s="78"/>
      <c r="D57" s="79"/>
      <c r="E57" s="105"/>
      <c r="F57" s="80"/>
      <c r="G57" s="80"/>
      <c r="H57" s="80"/>
      <c r="I57" s="81"/>
      <c r="J57" s="105"/>
      <c r="K57" s="80"/>
      <c r="L57" s="80"/>
      <c r="M57" s="80"/>
      <c r="N57" s="81"/>
      <c r="O57" s="105"/>
      <c r="P57" s="78"/>
      <c r="Q57" s="78"/>
      <c r="R57" s="78"/>
      <c r="S57" s="79"/>
      <c r="T57" s="105"/>
      <c r="U57" s="78"/>
      <c r="V57" s="78"/>
      <c r="W57" s="78"/>
      <c r="X57" s="81"/>
      <c r="Y57" s="105"/>
      <c r="Z57" s="80"/>
      <c r="AA57" s="80"/>
      <c r="AB57" s="80"/>
      <c r="AC57" s="81"/>
      <c r="AD57" s="105"/>
      <c r="AE57" s="80"/>
      <c r="AF57" s="80"/>
      <c r="AG57" s="80"/>
      <c r="AH57" s="81"/>
      <c r="AI57" s="105"/>
      <c r="AJ57" s="80"/>
      <c r="AK57" s="80"/>
      <c r="AL57" s="80"/>
      <c r="AM57" s="81"/>
      <c r="AN57" s="105"/>
      <c r="AO57" s="80"/>
      <c r="AP57" s="80"/>
      <c r="AQ57" s="80"/>
      <c r="AR57" s="81"/>
      <c r="AS57" s="105"/>
      <c r="AT57" s="80"/>
      <c r="AU57" s="80"/>
      <c r="AV57" s="80"/>
      <c r="AW57" s="81"/>
      <c r="AX57" s="105"/>
      <c r="AY57" s="78"/>
      <c r="AZ57" s="78"/>
      <c r="BA57" s="78"/>
      <c r="BB57" s="81"/>
      <c r="BC57" s="105"/>
      <c r="BD57" s="78"/>
      <c r="BE57" s="78"/>
      <c r="BF57" s="78"/>
      <c r="BG57" s="81"/>
      <c r="BH57" s="105"/>
    </row>
    <row r="58" spans="1:60" s="106" customFormat="1" ht="24" customHeight="1" x14ac:dyDescent="0.3">
      <c r="A58" s="78"/>
      <c r="B58" s="78"/>
      <c r="C58" s="78"/>
      <c r="D58" s="79"/>
      <c r="E58" s="105"/>
      <c r="F58" s="80"/>
      <c r="G58" s="80"/>
      <c r="H58" s="80"/>
      <c r="I58" s="81"/>
      <c r="J58" s="105"/>
      <c r="K58" s="80"/>
      <c r="L58" s="80"/>
      <c r="M58" s="80"/>
      <c r="N58" s="81"/>
      <c r="O58" s="105"/>
      <c r="P58" s="78"/>
      <c r="Q58" s="78"/>
      <c r="R58" s="78"/>
      <c r="S58" s="79"/>
      <c r="T58" s="105"/>
      <c r="U58" s="78"/>
      <c r="V58" s="78"/>
      <c r="W58" s="78"/>
      <c r="X58" s="81"/>
      <c r="Y58" s="105"/>
      <c r="Z58" s="80"/>
      <c r="AA58" s="80"/>
      <c r="AB58" s="80"/>
      <c r="AC58" s="81"/>
      <c r="AD58" s="105"/>
      <c r="AE58" s="80"/>
      <c r="AF58" s="80"/>
      <c r="AG58" s="80"/>
      <c r="AH58" s="81"/>
      <c r="AI58" s="105"/>
      <c r="AJ58" s="80"/>
      <c r="AK58" s="80"/>
      <c r="AL58" s="80"/>
      <c r="AM58" s="81"/>
      <c r="AN58" s="105"/>
      <c r="AO58" s="80"/>
      <c r="AP58" s="80"/>
      <c r="AQ58" s="80"/>
      <c r="AR58" s="81"/>
      <c r="AS58" s="105"/>
      <c r="AT58" s="80"/>
      <c r="AU58" s="80"/>
      <c r="AV58" s="80"/>
      <c r="AW58" s="81"/>
      <c r="AX58" s="105"/>
      <c r="AY58" s="78"/>
      <c r="AZ58" s="78"/>
      <c r="BA58" s="78"/>
      <c r="BB58" s="81"/>
      <c r="BC58" s="105"/>
      <c r="BD58" s="78"/>
      <c r="BE58" s="78"/>
      <c r="BF58" s="78"/>
      <c r="BG58" s="81"/>
      <c r="BH58" s="105"/>
    </row>
    <row r="59" spans="1:60" s="106" customFormat="1" ht="24" customHeight="1" x14ac:dyDescent="0.3">
      <c r="A59" s="78"/>
      <c r="B59" s="78"/>
      <c r="C59" s="78"/>
      <c r="D59" s="79"/>
      <c r="E59" s="105"/>
      <c r="F59" s="80"/>
      <c r="G59" s="80"/>
      <c r="H59" s="80"/>
      <c r="I59" s="81"/>
      <c r="J59" s="105"/>
      <c r="K59" s="80"/>
      <c r="L59" s="80"/>
      <c r="M59" s="80"/>
      <c r="N59" s="81"/>
      <c r="O59" s="105"/>
      <c r="P59" s="78"/>
      <c r="Q59" s="78"/>
      <c r="R59" s="78"/>
      <c r="S59" s="79"/>
      <c r="T59" s="105"/>
      <c r="U59" s="78"/>
      <c r="V59" s="78"/>
      <c r="W59" s="78"/>
      <c r="X59" s="81"/>
      <c r="Y59" s="105"/>
      <c r="Z59" s="80"/>
      <c r="AA59" s="80"/>
      <c r="AB59" s="80"/>
      <c r="AC59" s="81"/>
      <c r="AD59" s="105"/>
      <c r="AE59" s="80"/>
      <c r="AF59" s="80"/>
      <c r="AG59" s="80"/>
      <c r="AH59" s="81"/>
      <c r="AI59" s="105"/>
      <c r="AJ59" s="80"/>
      <c r="AK59" s="80"/>
      <c r="AL59" s="80"/>
      <c r="AM59" s="81"/>
      <c r="AN59" s="105"/>
      <c r="AO59" s="80"/>
      <c r="AP59" s="80"/>
      <c r="AQ59" s="80"/>
      <c r="AR59" s="81"/>
      <c r="AS59" s="105"/>
      <c r="AT59" s="80"/>
      <c r="AU59" s="80"/>
      <c r="AV59" s="80"/>
      <c r="AW59" s="81"/>
      <c r="AX59" s="105"/>
      <c r="AY59" s="78"/>
      <c r="AZ59" s="78"/>
      <c r="BA59" s="78"/>
      <c r="BB59" s="81"/>
      <c r="BC59" s="105"/>
      <c r="BD59" s="78"/>
      <c r="BE59" s="78"/>
      <c r="BF59" s="78"/>
      <c r="BG59" s="81"/>
      <c r="BH59" s="105"/>
    </row>
    <row r="60" spans="1:60" s="106" customFormat="1" ht="24" customHeight="1" x14ac:dyDescent="0.3">
      <c r="A60" s="78"/>
      <c r="B60" s="78"/>
      <c r="C60" s="78"/>
      <c r="D60" s="79"/>
      <c r="E60" s="105"/>
      <c r="F60" s="80"/>
      <c r="G60" s="80"/>
      <c r="H60" s="80"/>
      <c r="I60" s="81"/>
      <c r="J60" s="105"/>
      <c r="K60" s="80"/>
      <c r="L60" s="80"/>
      <c r="M60" s="80"/>
      <c r="N60" s="81"/>
      <c r="O60" s="105"/>
      <c r="P60" s="78"/>
      <c r="Q60" s="78"/>
      <c r="R60" s="78"/>
      <c r="S60" s="79"/>
      <c r="T60" s="105"/>
      <c r="U60" s="78"/>
      <c r="V60" s="78"/>
      <c r="W60" s="78"/>
      <c r="X60" s="81"/>
      <c r="Y60" s="105"/>
      <c r="Z60" s="80"/>
      <c r="AA60" s="80"/>
      <c r="AB60" s="80"/>
      <c r="AC60" s="81"/>
      <c r="AD60" s="105"/>
      <c r="AE60" s="80"/>
      <c r="AF60" s="80"/>
      <c r="AG60" s="80"/>
      <c r="AH60" s="81"/>
      <c r="AI60" s="105"/>
      <c r="AJ60" s="80"/>
      <c r="AK60" s="80"/>
      <c r="AL60" s="80"/>
      <c r="AM60" s="81"/>
      <c r="AN60" s="105"/>
      <c r="AO60" s="80"/>
      <c r="AP60" s="80"/>
      <c r="AQ60" s="80"/>
      <c r="AR60" s="81"/>
      <c r="AS60" s="105"/>
      <c r="AT60" s="80"/>
      <c r="AU60" s="80"/>
      <c r="AV60" s="80"/>
      <c r="AW60" s="81"/>
      <c r="AX60" s="105"/>
      <c r="AY60" s="78"/>
      <c r="AZ60" s="78"/>
      <c r="BA60" s="78"/>
      <c r="BB60" s="81"/>
      <c r="BC60" s="105"/>
      <c r="BD60" s="78"/>
      <c r="BE60" s="78"/>
      <c r="BF60" s="78"/>
      <c r="BG60" s="81"/>
      <c r="BH60" s="105"/>
    </row>
    <row r="61" spans="1:60" s="106" customFormat="1" ht="24" customHeight="1" x14ac:dyDescent="0.3">
      <c r="A61" s="78"/>
      <c r="B61" s="78"/>
      <c r="C61" s="78"/>
      <c r="D61" s="79"/>
      <c r="E61" s="105"/>
      <c r="F61" s="80"/>
      <c r="G61" s="80"/>
      <c r="H61" s="80"/>
      <c r="I61" s="81"/>
      <c r="J61" s="105"/>
      <c r="K61" s="80"/>
      <c r="L61" s="80"/>
      <c r="M61" s="80"/>
      <c r="N61" s="81"/>
      <c r="O61" s="105"/>
      <c r="P61" s="78"/>
      <c r="Q61" s="78"/>
      <c r="R61" s="78"/>
      <c r="S61" s="79"/>
      <c r="T61" s="105"/>
      <c r="U61" s="78"/>
      <c r="V61" s="78"/>
      <c r="W61" s="78"/>
      <c r="X61" s="81"/>
      <c r="Y61" s="105"/>
      <c r="Z61" s="80"/>
      <c r="AA61" s="80"/>
      <c r="AB61" s="80"/>
      <c r="AC61" s="81"/>
      <c r="AD61" s="105"/>
      <c r="AE61" s="80"/>
      <c r="AF61" s="80"/>
      <c r="AG61" s="80"/>
      <c r="AH61" s="81"/>
      <c r="AI61" s="105"/>
      <c r="AJ61" s="80"/>
      <c r="AK61" s="80"/>
      <c r="AL61" s="80"/>
      <c r="AM61" s="81"/>
      <c r="AN61" s="105"/>
      <c r="AO61" s="80"/>
      <c r="AP61" s="80"/>
      <c r="AQ61" s="80"/>
      <c r="AR61" s="81"/>
      <c r="AS61" s="105"/>
      <c r="AT61" s="80"/>
      <c r="AU61" s="80"/>
      <c r="AV61" s="80"/>
      <c r="AW61" s="81"/>
      <c r="AX61" s="105"/>
      <c r="AY61" s="78"/>
      <c r="AZ61" s="78"/>
      <c r="BA61" s="78"/>
      <c r="BB61" s="81"/>
      <c r="BC61" s="105"/>
      <c r="BD61" s="78"/>
      <c r="BE61" s="78"/>
      <c r="BF61" s="78"/>
      <c r="BG61" s="81"/>
      <c r="BH61" s="105"/>
    </row>
    <row r="62" spans="1:60" s="106" customFormat="1" ht="24" customHeight="1" x14ac:dyDescent="0.3">
      <c r="A62" s="78"/>
      <c r="B62" s="78"/>
      <c r="C62" s="78"/>
      <c r="D62" s="79"/>
      <c r="E62" s="105"/>
      <c r="F62" s="80"/>
      <c r="G62" s="80"/>
      <c r="H62" s="80"/>
      <c r="I62" s="81"/>
      <c r="J62" s="105"/>
      <c r="K62" s="80"/>
      <c r="L62" s="80"/>
      <c r="M62" s="80"/>
      <c r="N62" s="81"/>
      <c r="O62" s="105"/>
      <c r="P62" s="78"/>
      <c r="Q62" s="78"/>
      <c r="R62" s="78"/>
      <c r="S62" s="79"/>
      <c r="T62" s="105"/>
      <c r="U62" s="78"/>
      <c r="V62" s="78"/>
      <c r="W62" s="78"/>
      <c r="X62" s="81"/>
      <c r="Y62" s="105"/>
      <c r="Z62" s="80"/>
      <c r="AA62" s="80"/>
      <c r="AB62" s="80"/>
      <c r="AC62" s="81"/>
      <c r="AD62" s="105"/>
      <c r="AE62" s="80"/>
      <c r="AF62" s="80"/>
      <c r="AG62" s="80"/>
      <c r="AH62" s="81"/>
      <c r="AI62" s="105"/>
      <c r="AJ62" s="80"/>
      <c r="AK62" s="80"/>
      <c r="AL62" s="80"/>
      <c r="AM62" s="81"/>
      <c r="AN62" s="105"/>
      <c r="AO62" s="80"/>
      <c r="AP62" s="80"/>
      <c r="AQ62" s="80"/>
      <c r="AR62" s="81"/>
      <c r="AS62" s="105"/>
      <c r="AT62" s="80"/>
      <c r="AU62" s="80"/>
      <c r="AV62" s="80"/>
      <c r="AW62" s="81"/>
      <c r="AX62" s="105"/>
      <c r="AY62" s="78"/>
      <c r="AZ62" s="78"/>
      <c r="BA62" s="78"/>
      <c r="BB62" s="81"/>
      <c r="BC62" s="105"/>
      <c r="BD62" s="78"/>
      <c r="BE62" s="78"/>
      <c r="BF62" s="78"/>
      <c r="BG62" s="81"/>
      <c r="BH62" s="105"/>
    </row>
    <row r="63" spans="1:60" s="106" customFormat="1" ht="24" customHeight="1" x14ac:dyDescent="0.3">
      <c r="A63" s="78"/>
      <c r="B63" s="78"/>
      <c r="C63" s="78"/>
      <c r="D63" s="79"/>
      <c r="E63" s="105"/>
      <c r="F63" s="80"/>
      <c r="G63" s="80"/>
      <c r="H63" s="80"/>
      <c r="I63" s="81"/>
      <c r="J63" s="105"/>
      <c r="K63" s="80"/>
      <c r="L63" s="80"/>
      <c r="M63" s="80"/>
      <c r="N63" s="81"/>
      <c r="O63" s="105"/>
      <c r="P63" s="78"/>
      <c r="Q63" s="78"/>
      <c r="R63" s="78"/>
      <c r="S63" s="79"/>
      <c r="T63" s="105"/>
      <c r="U63" s="78"/>
      <c r="V63" s="78"/>
      <c r="W63" s="78"/>
      <c r="X63" s="81"/>
      <c r="Y63" s="105"/>
      <c r="Z63" s="80"/>
      <c r="AA63" s="80"/>
      <c r="AB63" s="80"/>
      <c r="AC63" s="81"/>
      <c r="AD63" s="105"/>
      <c r="AE63" s="80"/>
      <c r="AF63" s="80"/>
      <c r="AG63" s="80"/>
      <c r="AH63" s="81"/>
      <c r="AI63" s="105"/>
      <c r="AJ63" s="80"/>
      <c r="AK63" s="80"/>
      <c r="AL63" s="80"/>
      <c r="AM63" s="81"/>
      <c r="AN63" s="105"/>
      <c r="AO63" s="80"/>
      <c r="AP63" s="80"/>
      <c r="AQ63" s="80"/>
      <c r="AR63" s="81"/>
      <c r="AS63" s="105"/>
      <c r="AT63" s="80"/>
      <c r="AU63" s="80"/>
      <c r="AV63" s="80"/>
      <c r="AW63" s="81"/>
      <c r="AX63" s="105"/>
      <c r="AY63" s="78"/>
      <c r="AZ63" s="78"/>
      <c r="BA63" s="78"/>
      <c r="BB63" s="81"/>
      <c r="BC63" s="105"/>
      <c r="BD63" s="78"/>
      <c r="BE63" s="78"/>
      <c r="BF63" s="78"/>
      <c r="BG63" s="81"/>
      <c r="BH63" s="105"/>
    </row>
    <row r="64" spans="1:60" s="106" customFormat="1" ht="24" customHeight="1" x14ac:dyDescent="0.3">
      <c r="A64" s="78"/>
      <c r="B64" s="78"/>
      <c r="C64" s="78"/>
      <c r="D64" s="79"/>
      <c r="E64" s="105"/>
      <c r="F64" s="80"/>
      <c r="G64" s="80"/>
      <c r="H64" s="80"/>
      <c r="I64" s="81"/>
      <c r="J64" s="105"/>
      <c r="K64" s="80"/>
      <c r="L64" s="80"/>
      <c r="M64" s="80"/>
      <c r="N64" s="81"/>
      <c r="O64" s="105"/>
      <c r="P64" s="78"/>
      <c r="Q64" s="78"/>
      <c r="R64" s="78"/>
      <c r="S64" s="79"/>
      <c r="T64" s="105"/>
      <c r="U64" s="78"/>
      <c r="V64" s="78"/>
      <c r="W64" s="78"/>
      <c r="X64" s="79"/>
      <c r="Y64" s="105"/>
      <c r="Z64" s="80"/>
      <c r="AA64" s="80"/>
      <c r="AB64" s="80"/>
      <c r="AC64" s="81"/>
      <c r="AD64" s="105"/>
      <c r="AE64" s="80"/>
      <c r="AF64" s="80"/>
      <c r="AG64" s="80"/>
      <c r="AH64" s="81"/>
      <c r="AI64" s="105"/>
      <c r="AJ64" s="80"/>
      <c r="AK64" s="80"/>
      <c r="AL64" s="80"/>
      <c r="AM64" s="81"/>
      <c r="AN64" s="105"/>
      <c r="AO64" s="80"/>
      <c r="AP64" s="80"/>
      <c r="AQ64" s="80"/>
      <c r="AR64" s="81"/>
      <c r="AS64" s="105"/>
      <c r="AT64" s="80"/>
      <c r="AU64" s="80"/>
      <c r="AV64" s="80"/>
      <c r="AW64" s="81"/>
      <c r="AX64" s="105"/>
      <c r="AY64" s="78"/>
      <c r="AZ64" s="78"/>
      <c r="BA64" s="78"/>
      <c r="BB64" s="79"/>
      <c r="BC64" s="105"/>
      <c r="BD64" s="78"/>
      <c r="BE64" s="78"/>
      <c r="BF64" s="78"/>
      <c r="BG64" s="79"/>
      <c r="BH64" s="105"/>
    </row>
    <row r="65" spans="1:60" s="106" customFormat="1" ht="24" customHeight="1" x14ac:dyDescent="0.3">
      <c r="A65" s="78"/>
      <c r="B65" s="78"/>
      <c r="C65" s="78"/>
      <c r="D65" s="79"/>
      <c r="E65" s="105"/>
      <c r="F65" s="80"/>
      <c r="G65" s="80"/>
      <c r="H65" s="80"/>
      <c r="I65" s="81"/>
      <c r="J65" s="105"/>
      <c r="K65" s="80"/>
      <c r="L65" s="80"/>
      <c r="M65" s="80"/>
      <c r="N65" s="81"/>
      <c r="O65" s="105"/>
      <c r="P65" s="78"/>
      <c r="Q65" s="78"/>
      <c r="R65" s="78"/>
      <c r="S65" s="79"/>
      <c r="T65" s="105"/>
      <c r="U65" s="78"/>
      <c r="V65" s="78"/>
      <c r="W65" s="78"/>
      <c r="X65" s="81"/>
      <c r="Y65" s="105"/>
      <c r="Z65" s="80"/>
      <c r="AA65" s="80"/>
      <c r="AB65" s="80"/>
      <c r="AC65" s="81"/>
      <c r="AD65" s="105"/>
      <c r="AE65" s="80"/>
      <c r="AF65" s="80"/>
      <c r="AG65" s="80"/>
      <c r="AH65" s="81"/>
      <c r="AI65" s="105"/>
      <c r="AJ65" s="80"/>
      <c r="AK65" s="80"/>
      <c r="AL65" s="80"/>
      <c r="AM65" s="81"/>
      <c r="AN65" s="105"/>
      <c r="AO65" s="80"/>
      <c r="AP65" s="80"/>
      <c r="AQ65" s="80"/>
      <c r="AR65" s="81"/>
      <c r="AS65" s="105"/>
      <c r="AT65" s="80"/>
      <c r="AU65" s="80"/>
      <c r="AV65" s="80"/>
      <c r="AW65" s="81"/>
      <c r="AX65" s="105"/>
      <c r="AY65" s="78"/>
      <c r="AZ65" s="78"/>
      <c r="BA65" s="78"/>
      <c r="BB65" s="81"/>
      <c r="BC65" s="105"/>
      <c r="BD65" s="78"/>
      <c r="BE65" s="78"/>
      <c r="BF65" s="78"/>
      <c r="BG65" s="81"/>
      <c r="BH65" s="105"/>
    </row>
    <row r="66" spans="1:60" s="106" customFormat="1" ht="24" customHeight="1" x14ac:dyDescent="0.3">
      <c r="A66" s="78"/>
      <c r="B66" s="78"/>
      <c r="C66" s="78"/>
      <c r="D66" s="79"/>
      <c r="E66" s="105"/>
      <c r="F66" s="80"/>
      <c r="G66" s="80"/>
      <c r="H66" s="80"/>
      <c r="I66" s="81"/>
      <c r="J66" s="105"/>
      <c r="K66" s="80"/>
      <c r="L66" s="80"/>
      <c r="M66" s="80"/>
      <c r="N66" s="81"/>
      <c r="O66" s="105"/>
      <c r="P66" s="78"/>
      <c r="Q66" s="78"/>
      <c r="R66" s="78"/>
      <c r="S66" s="79"/>
      <c r="T66" s="105"/>
      <c r="U66" s="78"/>
      <c r="V66" s="78"/>
      <c r="W66" s="78"/>
      <c r="X66" s="81"/>
      <c r="Y66" s="105"/>
      <c r="Z66" s="80"/>
      <c r="AA66" s="80"/>
      <c r="AB66" s="80"/>
      <c r="AC66" s="81"/>
      <c r="AD66" s="105"/>
      <c r="AE66" s="80"/>
      <c r="AF66" s="80"/>
      <c r="AG66" s="80"/>
      <c r="AH66" s="81"/>
      <c r="AI66" s="105"/>
      <c r="AJ66" s="80"/>
      <c r="AK66" s="80"/>
      <c r="AL66" s="80"/>
      <c r="AM66" s="81"/>
      <c r="AN66" s="105"/>
      <c r="AO66" s="80"/>
      <c r="AP66" s="80"/>
      <c r="AQ66" s="80"/>
      <c r="AR66" s="81"/>
      <c r="AS66" s="105"/>
      <c r="AT66" s="80"/>
      <c r="AU66" s="80"/>
      <c r="AV66" s="80"/>
      <c r="AW66" s="81"/>
      <c r="AX66" s="105"/>
      <c r="AY66" s="78"/>
      <c r="AZ66" s="78"/>
      <c r="BA66" s="78"/>
      <c r="BB66" s="81"/>
      <c r="BC66" s="105"/>
      <c r="BD66" s="78"/>
      <c r="BE66" s="78"/>
      <c r="BF66" s="78"/>
      <c r="BG66" s="81"/>
      <c r="BH66" s="105"/>
    </row>
    <row r="67" spans="1:60" s="106" customFormat="1" ht="24" customHeight="1" x14ac:dyDescent="0.3">
      <c r="A67" s="78"/>
      <c r="B67" s="78"/>
      <c r="C67" s="78"/>
      <c r="D67" s="79"/>
      <c r="E67" s="105"/>
      <c r="F67" s="80"/>
      <c r="G67" s="80"/>
      <c r="H67" s="80"/>
      <c r="I67" s="81"/>
      <c r="J67" s="105"/>
      <c r="K67" s="80"/>
      <c r="L67" s="80"/>
      <c r="M67" s="80"/>
      <c r="N67" s="81"/>
      <c r="O67" s="105"/>
      <c r="P67" s="78"/>
      <c r="Q67" s="78"/>
      <c r="R67" s="78"/>
      <c r="S67" s="79"/>
      <c r="T67" s="105"/>
      <c r="U67" s="78"/>
      <c r="V67" s="78"/>
      <c r="W67" s="78"/>
      <c r="X67" s="81"/>
      <c r="Y67" s="105"/>
      <c r="Z67" s="80"/>
      <c r="AA67" s="80"/>
      <c r="AB67" s="80"/>
      <c r="AC67" s="81"/>
      <c r="AD67" s="105"/>
      <c r="AE67" s="80"/>
      <c r="AF67" s="80"/>
      <c r="AG67" s="80"/>
      <c r="AH67" s="81"/>
      <c r="AI67" s="105"/>
      <c r="AJ67" s="80"/>
      <c r="AK67" s="80"/>
      <c r="AL67" s="80"/>
      <c r="AM67" s="81"/>
      <c r="AN67" s="105"/>
      <c r="AO67" s="80"/>
      <c r="AP67" s="80"/>
      <c r="AQ67" s="80"/>
      <c r="AR67" s="81"/>
      <c r="AS67" s="105"/>
      <c r="AT67" s="80"/>
      <c r="AU67" s="80"/>
      <c r="AV67" s="80"/>
      <c r="AW67" s="81"/>
      <c r="AX67" s="105"/>
      <c r="AY67" s="78"/>
      <c r="AZ67" s="78"/>
      <c r="BA67" s="78"/>
      <c r="BB67" s="81"/>
      <c r="BC67" s="105"/>
      <c r="BD67" s="78"/>
      <c r="BE67" s="78"/>
      <c r="BF67" s="78"/>
      <c r="BG67" s="81"/>
      <c r="BH67" s="105"/>
    </row>
    <row r="68" spans="1:60" s="106" customFormat="1" ht="24" customHeight="1" x14ac:dyDescent="0.3">
      <c r="A68" s="78"/>
      <c r="B68" s="78"/>
      <c r="C68" s="78"/>
      <c r="D68" s="79"/>
      <c r="E68" s="105"/>
      <c r="F68" s="80"/>
      <c r="G68" s="80"/>
      <c r="H68" s="80"/>
      <c r="I68" s="81"/>
      <c r="J68" s="105"/>
      <c r="K68" s="80"/>
      <c r="L68" s="80"/>
      <c r="M68" s="80"/>
      <c r="N68" s="81"/>
      <c r="O68" s="105"/>
      <c r="P68" s="78"/>
      <c r="Q68" s="78"/>
      <c r="R68" s="78"/>
      <c r="S68" s="79"/>
      <c r="T68" s="105"/>
      <c r="U68" s="78"/>
      <c r="V68" s="78"/>
      <c r="W68" s="78"/>
      <c r="X68" s="81"/>
      <c r="Y68" s="105"/>
      <c r="Z68" s="80"/>
      <c r="AA68" s="80"/>
      <c r="AB68" s="80"/>
      <c r="AC68" s="81"/>
      <c r="AD68" s="105"/>
      <c r="AE68" s="80"/>
      <c r="AF68" s="80"/>
      <c r="AG68" s="80"/>
      <c r="AH68" s="81"/>
      <c r="AI68" s="105"/>
      <c r="AJ68" s="80"/>
      <c r="AK68" s="80"/>
      <c r="AL68" s="80"/>
      <c r="AM68" s="81"/>
      <c r="AN68" s="105"/>
      <c r="AO68" s="80"/>
      <c r="AP68" s="80"/>
      <c r="AQ68" s="80"/>
      <c r="AR68" s="81"/>
      <c r="AS68" s="105"/>
      <c r="AT68" s="80"/>
      <c r="AU68" s="80"/>
      <c r="AV68" s="80"/>
      <c r="AW68" s="81"/>
      <c r="AX68" s="105"/>
      <c r="AY68" s="78"/>
      <c r="AZ68" s="78"/>
      <c r="BA68" s="78"/>
      <c r="BB68" s="81"/>
      <c r="BC68" s="105"/>
      <c r="BD68" s="78"/>
      <c r="BE68" s="78"/>
      <c r="BF68" s="78"/>
      <c r="BG68" s="81"/>
      <c r="BH68" s="105"/>
    </row>
    <row r="69" spans="1:60" s="106" customFormat="1" ht="24" customHeight="1" x14ac:dyDescent="0.3">
      <c r="A69" s="78"/>
      <c r="B69" s="78"/>
      <c r="C69" s="78"/>
      <c r="D69" s="79"/>
      <c r="E69" s="105"/>
      <c r="F69" s="80"/>
      <c r="G69" s="80"/>
      <c r="H69" s="80"/>
      <c r="I69" s="81"/>
      <c r="J69" s="105"/>
      <c r="K69" s="80"/>
      <c r="L69" s="80"/>
      <c r="M69" s="80"/>
      <c r="N69" s="81"/>
      <c r="O69" s="105"/>
      <c r="P69" s="78"/>
      <c r="Q69" s="78"/>
      <c r="R69" s="78"/>
      <c r="S69" s="79"/>
      <c r="T69" s="105"/>
      <c r="U69" s="78"/>
      <c r="V69" s="78"/>
      <c r="W69" s="78"/>
      <c r="X69" s="81"/>
      <c r="Y69" s="105"/>
      <c r="Z69" s="80"/>
      <c r="AA69" s="80"/>
      <c r="AB69" s="80"/>
      <c r="AC69" s="81"/>
      <c r="AD69" s="105"/>
      <c r="AE69" s="80"/>
      <c r="AF69" s="80"/>
      <c r="AG69" s="80"/>
      <c r="AH69" s="81"/>
      <c r="AI69" s="105"/>
      <c r="AJ69" s="80"/>
      <c r="AK69" s="80"/>
      <c r="AL69" s="80"/>
      <c r="AM69" s="81"/>
      <c r="AN69" s="105"/>
      <c r="AO69" s="80"/>
      <c r="AP69" s="80"/>
      <c r="AQ69" s="80"/>
      <c r="AR69" s="81"/>
      <c r="AS69" s="105"/>
      <c r="AT69" s="80"/>
      <c r="AU69" s="80"/>
      <c r="AV69" s="80"/>
      <c r="AW69" s="81"/>
      <c r="AX69" s="105"/>
      <c r="AY69" s="78"/>
      <c r="AZ69" s="78"/>
      <c r="BA69" s="78"/>
      <c r="BB69" s="81"/>
      <c r="BC69" s="105"/>
      <c r="BD69" s="78"/>
      <c r="BE69" s="78"/>
      <c r="BF69" s="78"/>
      <c r="BG69" s="81"/>
      <c r="BH69" s="105"/>
    </row>
    <row r="70" spans="1:60" s="106" customFormat="1" ht="24" customHeight="1" x14ac:dyDescent="0.3">
      <c r="A70" s="78"/>
      <c r="B70" s="78"/>
      <c r="C70" s="78"/>
      <c r="D70" s="79"/>
      <c r="E70" s="105"/>
      <c r="F70" s="80"/>
      <c r="G70" s="80"/>
      <c r="H70" s="80"/>
      <c r="I70" s="81"/>
      <c r="J70" s="105"/>
      <c r="K70" s="80"/>
      <c r="L70" s="80"/>
      <c r="M70" s="80"/>
      <c r="N70" s="81"/>
      <c r="O70" s="105"/>
      <c r="P70" s="78"/>
      <c r="Q70" s="78"/>
      <c r="R70" s="78"/>
      <c r="S70" s="79"/>
      <c r="T70" s="105"/>
      <c r="U70" s="78"/>
      <c r="V70" s="78"/>
      <c r="W70" s="78"/>
      <c r="X70" s="81"/>
      <c r="Y70" s="105"/>
      <c r="Z70" s="80"/>
      <c r="AA70" s="80"/>
      <c r="AB70" s="80"/>
      <c r="AC70" s="81"/>
      <c r="AD70" s="105"/>
      <c r="AE70" s="80"/>
      <c r="AF70" s="80"/>
      <c r="AG70" s="80"/>
      <c r="AH70" s="81"/>
      <c r="AI70" s="105"/>
      <c r="AJ70" s="80"/>
      <c r="AK70" s="80"/>
      <c r="AL70" s="80"/>
      <c r="AM70" s="81"/>
      <c r="AN70" s="105"/>
      <c r="AO70" s="80"/>
      <c r="AP70" s="80"/>
      <c r="AQ70" s="80"/>
      <c r="AR70" s="81"/>
      <c r="AS70" s="105"/>
      <c r="AT70" s="80"/>
      <c r="AU70" s="80"/>
      <c r="AV70" s="80"/>
      <c r="AW70" s="81"/>
      <c r="AX70" s="105"/>
      <c r="AY70" s="78"/>
      <c r="AZ70" s="78"/>
      <c r="BA70" s="78"/>
      <c r="BB70" s="81"/>
      <c r="BC70" s="105"/>
      <c r="BD70" s="78"/>
      <c r="BE70" s="78"/>
      <c r="BF70" s="78"/>
      <c r="BG70" s="81"/>
      <c r="BH70" s="105"/>
    </row>
    <row r="71" spans="1:60" s="106" customFormat="1" ht="24" customHeight="1" x14ac:dyDescent="0.3">
      <c r="A71" s="78"/>
      <c r="B71" s="78"/>
      <c r="C71" s="78"/>
      <c r="D71" s="79"/>
      <c r="E71" s="105"/>
      <c r="F71" s="80"/>
      <c r="G71" s="80"/>
      <c r="H71" s="80"/>
      <c r="I71" s="81"/>
      <c r="J71" s="105"/>
      <c r="K71" s="80"/>
      <c r="L71" s="80"/>
      <c r="M71" s="80"/>
      <c r="N71" s="81"/>
      <c r="O71" s="105"/>
      <c r="P71" s="78"/>
      <c r="Q71" s="78"/>
      <c r="R71" s="78"/>
      <c r="S71" s="79"/>
      <c r="T71" s="105"/>
      <c r="U71" s="78"/>
      <c r="V71" s="78"/>
      <c r="W71" s="78"/>
      <c r="X71" s="81"/>
      <c r="Y71" s="105"/>
      <c r="Z71" s="80"/>
      <c r="AA71" s="80"/>
      <c r="AB71" s="80"/>
      <c r="AC71" s="81"/>
      <c r="AD71" s="105"/>
      <c r="AE71" s="80"/>
      <c r="AF71" s="80"/>
      <c r="AG71" s="80"/>
      <c r="AH71" s="81"/>
      <c r="AI71" s="105"/>
      <c r="AJ71" s="80"/>
      <c r="AK71" s="80"/>
      <c r="AL71" s="80"/>
      <c r="AM71" s="81"/>
      <c r="AN71" s="105"/>
      <c r="AO71" s="80"/>
      <c r="AP71" s="80"/>
      <c r="AQ71" s="80"/>
      <c r="AR71" s="81"/>
      <c r="AS71" s="105"/>
      <c r="AT71" s="80"/>
      <c r="AU71" s="80"/>
      <c r="AV71" s="80"/>
      <c r="AW71" s="81"/>
      <c r="AX71" s="105"/>
      <c r="AY71" s="78"/>
      <c r="AZ71" s="78"/>
      <c r="BA71" s="78"/>
      <c r="BB71" s="81"/>
      <c r="BC71" s="105"/>
      <c r="BD71" s="78"/>
      <c r="BE71" s="78"/>
      <c r="BF71" s="78"/>
      <c r="BG71" s="81"/>
      <c r="BH71" s="105"/>
    </row>
    <row r="72" spans="1:60" s="106" customFormat="1" ht="24" customHeight="1" x14ac:dyDescent="0.3">
      <c r="A72" s="78"/>
      <c r="B72" s="78"/>
      <c r="C72" s="78"/>
      <c r="D72" s="79"/>
      <c r="E72" s="105"/>
      <c r="F72" s="80"/>
      <c r="G72" s="80"/>
      <c r="H72" s="80"/>
      <c r="I72" s="81"/>
      <c r="J72" s="105"/>
      <c r="K72" s="80"/>
      <c r="L72" s="80"/>
      <c r="M72" s="80"/>
      <c r="N72" s="81"/>
      <c r="O72" s="105"/>
      <c r="P72" s="78"/>
      <c r="Q72" s="78"/>
      <c r="R72" s="78"/>
      <c r="S72" s="79"/>
      <c r="T72" s="105"/>
      <c r="U72" s="78"/>
      <c r="V72" s="78"/>
      <c r="W72" s="78"/>
      <c r="X72" s="81"/>
      <c r="Y72" s="105"/>
      <c r="Z72" s="80"/>
      <c r="AA72" s="80"/>
      <c r="AB72" s="80"/>
      <c r="AC72" s="81"/>
      <c r="AD72" s="105"/>
      <c r="AE72" s="80"/>
      <c r="AF72" s="80"/>
      <c r="AG72" s="80"/>
      <c r="AH72" s="81"/>
      <c r="AI72" s="105"/>
      <c r="AJ72" s="80"/>
      <c r="AK72" s="80"/>
      <c r="AL72" s="80"/>
      <c r="AM72" s="81"/>
      <c r="AN72" s="105"/>
      <c r="AO72" s="80"/>
      <c r="AP72" s="80"/>
      <c r="AQ72" s="80"/>
      <c r="AR72" s="81"/>
      <c r="AS72" s="105"/>
      <c r="AT72" s="80"/>
      <c r="AU72" s="80"/>
      <c r="AV72" s="80"/>
      <c r="AW72" s="81"/>
      <c r="AX72" s="105"/>
      <c r="AY72" s="78"/>
      <c r="AZ72" s="78"/>
      <c r="BA72" s="78"/>
      <c r="BB72" s="81"/>
      <c r="BC72" s="105"/>
      <c r="BD72" s="78"/>
      <c r="BE72" s="78"/>
      <c r="BF72" s="78"/>
      <c r="BG72" s="81"/>
      <c r="BH72" s="105"/>
    </row>
    <row r="73" spans="1:60" s="106" customFormat="1" ht="24" customHeight="1" x14ac:dyDescent="0.3">
      <c r="A73" s="78"/>
      <c r="B73" s="78"/>
      <c r="C73" s="78"/>
      <c r="D73" s="79"/>
      <c r="E73" s="105"/>
      <c r="F73" s="80"/>
      <c r="G73" s="80"/>
      <c r="H73" s="80"/>
      <c r="I73" s="81"/>
      <c r="J73" s="105"/>
      <c r="K73" s="80"/>
      <c r="L73" s="80"/>
      <c r="M73" s="80"/>
      <c r="N73" s="81"/>
      <c r="O73" s="105"/>
      <c r="P73" s="78"/>
      <c r="Q73" s="78"/>
      <c r="R73" s="78"/>
      <c r="S73" s="79"/>
      <c r="T73" s="105"/>
      <c r="U73" s="78"/>
      <c r="V73" s="78"/>
      <c r="W73" s="78"/>
      <c r="X73" s="81"/>
      <c r="Y73" s="105"/>
      <c r="Z73" s="80"/>
      <c r="AA73" s="80"/>
      <c r="AB73" s="80"/>
      <c r="AC73" s="81"/>
      <c r="AD73" s="105"/>
      <c r="AE73" s="80"/>
      <c r="AF73" s="80"/>
      <c r="AG73" s="80"/>
      <c r="AH73" s="81"/>
      <c r="AI73" s="105"/>
      <c r="AJ73" s="80"/>
      <c r="AK73" s="80"/>
      <c r="AL73" s="80"/>
      <c r="AM73" s="81"/>
      <c r="AN73" s="105"/>
      <c r="AO73" s="80"/>
      <c r="AP73" s="80"/>
      <c r="AQ73" s="80"/>
      <c r="AR73" s="81"/>
      <c r="AS73" s="105"/>
      <c r="AT73" s="80"/>
      <c r="AU73" s="80"/>
      <c r="AV73" s="80"/>
      <c r="AW73" s="81"/>
      <c r="AX73" s="105"/>
      <c r="AY73" s="78"/>
      <c r="AZ73" s="78"/>
      <c r="BA73" s="78"/>
      <c r="BB73" s="81"/>
      <c r="BC73" s="105"/>
      <c r="BD73" s="78"/>
      <c r="BE73" s="78"/>
      <c r="BF73" s="78"/>
      <c r="BG73" s="81"/>
      <c r="BH73" s="105"/>
    </row>
    <row r="74" spans="1:60" s="106" customFormat="1" ht="24" customHeight="1" x14ac:dyDescent="0.3">
      <c r="A74" s="78"/>
      <c r="B74" s="78"/>
      <c r="C74" s="78"/>
      <c r="D74" s="79"/>
      <c r="E74" s="105"/>
      <c r="F74" s="80"/>
      <c r="G74" s="80"/>
      <c r="H74" s="80"/>
      <c r="I74" s="81"/>
      <c r="J74" s="105"/>
      <c r="K74" s="80"/>
      <c r="L74" s="80"/>
      <c r="M74" s="80"/>
      <c r="N74" s="81"/>
      <c r="O74" s="105"/>
      <c r="P74" s="78"/>
      <c r="Q74" s="78"/>
      <c r="R74" s="78"/>
      <c r="S74" s="79"/>
      <c r="T74" s="105"/>
      <c r="U74" s="78"/>
      <c r="V74" s="78"/>
      <c r="W74" s="78"/>
      <c r="X74" s="81"/>
      <c r="Y74" s="105"/>
      <c r="Z74" s="80"/>
      <c r="AA74" s="80"/>
      <c r="AB74" s="80"/>
      <c r="AC74" s="81"/>
      <c r="AD74" s="105"/>
      <c r="AE74" s="80"/>
      <c r="AF74" s="80"/>
      <c r="AG74" s="80"/>
      <c r="AH74" s="81"/>
      <c r="AI74" s="105"/>
      <c r="AJ74" s="80"/>
      <c r="AK74" s="80"/>
      <c r="AL74" s="80"/>
      <c r="AM74" s="81"/>
      <c r="AN74" s="105"/>
      <c r="AO74" s="80"/>
      <c r="AP74" s="80"/>
      <c r="AQ74" s="80"/>
      <c r="AR74" s="81"/>
      <c r="AS74" s="105"/>
      <c r="AT74" s="80"/>
      <c r="AU74" s="80"/>
      <c r="AV74" s="80"/>
      <c r="AW74" s="81"/>
      <c r="AX74" s="105"/>
      <c r="AY74" s="78"/>
      <c r="AZ74" s="78"/>
      <c r="BA74" s="78"/>
      <c r="BB74" s="81"/>
      <c r="BC74" s="105"/>
      <c r="BD74" s="78"/>
      <c r="BE74" s="78"/>
      <c r="BF74" s="78"/>
      <c r="BG74" s="81"/>
      <c r="BH74" s="105"/>
    </row>
    <row r="75" spans="1:60" s="106" customFormat="1" ht="24" customHeight="1" x14ac:dyDescent="0.3">
      <c r="A75" s="78"/>
      <c r="B75" s="78"/>
      <c r="C75" s="78"/>
      <c r="D75" s="79"/>
      <c r="E75" s="105"/>
      <c r="F75" s="80"/>
      <c r="G75" s="80"/>
      <c r="H75" s="80"/>
      <c r="I75" s="81"/>
      <c r="J75" s="105"/>
      <c r="K75" s="80"/>
      <c r="L75" s="80"/>
      <c r="M75" s="80"/>
      <c r="N75" s="81"/>
      <c r="O75" s="105"/>
      <c r="P75" s="78"/>
      <c r="Q75" s="78"/>
      <c r="R75" s="78"/>
      <c r="S75" s="79"/>
      <c r="T75" s="105"/>
      <c r="U75" s="78"/>
      <c r="V75" s="78"/>
      <c r="W75" s="78"/>
      <c r="X75" s="81"/>
      <c r="Y75" s="105"/>
      <c r="Z75" s="80"/>
      <c r="AA75" s="80"/>
      <c r="AB75" s="80"/>
      <c r="AC75" s="81"/>
      <c r="AD75" s="105"/>
      <c r="AE75" s="80"/>
      <c r="AF75" s="80"/>
      <c r="AG75" s="80"/>
      <c r="AH75" s="81"/>
      <c r="AI75" s="105"/>
      <c r="AJ75" s="80"/>
      <c r="AK75" s="80"/>
      <c r="AL75" s="80"/>
      <c r="AM75" s="81"/>
      <c r="AN75" s="105"/>
      <c r="AO75" s="80"/>
      <c r="AP75" s="80"/>
      <c r="AQ75" s="80"/>
      <c r="AR75" s="81"/>
      <c r="AS75" s="105"/>
      <c r="AT75" s="80"/>
      <c r="AU75" s="80"/>
      <c r="AV75" s="80"/>
      <c r="AW75" s="81"/>
      <c r="AX75" s="105"/>
      <c r="AY75" s="78"/>
      <c r="AZ75" s="78"/>
      <c r="BA75" s="78"/>
      <c r="BB75" s="81"/>
      <c r="BC75" s="105"/>
      <c r="BD75" s="78"/>
      <c r="BE75" s="78"/>
      <c r="BF75" s="78"/>
      <c r="BG75" s="81"/>
      <c r="BH75" s="105"/>
    </row>
    <row r="76" spans="1:60" s="106" customFormat="1" ht="24" customHeight="1" x14ac:dyDescent="0.3">
      <c r="A76" s="78"/>
      <c r="B76" s="78"/>
      <c r="C76" s="78"/>
      <c r="D76" s="79"/>
      <c r="E76" s="105"/>
      <c r="F76" s="80"/>
      <c r="G76" s="80"/>
      <c r="H76" s="80"/>
      <c r="I76" s="81"/>
      <c r="J76" s="105"/>
      <c r="K76" s="80"/>
      <c r="L76" s="80"/>
      <c r="M76" s="80"/>
      <c r="N76" s="81"/>
      <c r="O76" s="105"/>
      <c r="P76" s="78"/>
      <c r="Q76" s="78"/>
      <c r="R76" s="78"/>
      <c r="S76" s="79"/>
      <c r="T76" s="105"/>
      <c r="U76" s="78"/>
      <c r="V76" s="78"/>
      <c r="W76" s="78"/>
      <c r="X76" s="79"/>
      <c r="Y76" s="105"/>
      <c r="Z76" s="80"/>
      <c r="AA76" s="80"/>
      <c r="AB76" s="80"/>
      <c r="AC76" s="81"/>
      <c r="AD76" s="105"/>
      <c r="AE76" s="80"/>
      <c r="AF76" s="80"/>
      <c r="AG76" s="80"/>
      <c r="AH76" s="81"/>
      <c r="AI76" s="105"/>
      <c r="AJ76" s="80"/>
      <c r="AK76" s="80"/>
      <c r="AL76" s="80"/>
      <c r="AM76" s="81"/>
      <c r="AN76" s="105"/>
      <c r="AO76" s="80"/>
      <c r="AP76" s="80"/>
      <c r="AQ76" s="80"/>
      <c r="AR76" s="81"/>
      <c r="AS76" s="105"/>
      <c r="AT76" s="80"/>
      <c r="AU76" s="80"/>
      <c r="AV76" s="80"/>
      <c r="AW76" s="81"/>
      <c r="AX76" s="105"/>
      <c r="AY76" s="78"/>
      <c r="AZ76" s="78"/>
      <c r="BA76" s="78"/>
      <c r="BB76" s="79"/>
      <c r="BC76" s="105"/>
      <c r="BD76" s="78"/>
      <c r="BE76" s="78"/>
      <c r="BF76" s="78"/>
      <c r="BG76" s="79"/>
      <c r="BH76" s="105"/>
    </row>
    <row r="77" spans="1:60" s="106" customFormat="1" ht="24" customHeight="1" x14ac:dyDescent="0.3">
      <c r="A77" s="78"/>
      <c r="B77" s="78"/>
      <c r="C77" s="78"/>
      <c r="D77" s="79"/>
      <c r="E77" s="105"/>
      <c r="F77" s="80"/>
      <c r="G77" s="80"/>
      <c r="H77" s="80"/>
      <c r="I77" s="81"/>
      <c r="J77" s="105"/>
      <c r="K77" s="80"/>
      <c r="L77" s="80"/>
      <c r="M77" s="80"/>
      <c r="N77" s="81"/>
      <c r="O77" s="105"/>
      <c r="P77" s="78"/>
      <c r="Q77" s="78"/>
      <c r="R77" s="78"/>
      <c r="S77" s="79"/>
      <c r="T77" s="105"/>
      <c r="U77" s="78"/>
      <c r="V77" s="78"/>
      <c r="W77" s="78"/>
      <c r="X77" s="81"/>
      <c r="Y77" s="105"/>
      <c r="Z77" s="80"/>
      <c r="AA77" s="80"/>
      <c r="AB77" s="80"/>
      <c r="AC77" s="81"/>
      <c r="AD77" s="105"/>
      <c r="AE77" s="80"/>
      <c r="AF77" s="80"/>
      <c r="AG77" s="80"/>
      <c r="AH77" s="81"/>
      <c r="AI77" s="105"/>
      <c r="AJ77" s="80"/>
      <c r="AK77" s="80"/>
      <c r="AL77" s="80"/>
      <c r="AM77" s="81"/>
      <c r="AN77" s="105"/>
      <c r="AO77" s="80"/>
      <c r="AP77" s="80"/>
      <c r="AQ77" s="80"/>
      <c r="AR77" s="81"/>
      <c r="AS77" s="105"/>
      <c r="AT77" s="80"/>
      <c r="AU77" s="80"/>
      <c r="AV77" s="80"/>
      <c r="AW77" s="81"/>
      <c r="AX77" s="105"/>
      <c r="AY77" s="78"/>
      <c r="AZ77" s="78"/>
      <c r="BA77" s="78"/>
      <c r="BB77" s="81"/>
      <c r="BC77" s="105"/>
      <c r="BD77" s="78"/>
      <c r="BE77" s="78"/>
      <c r="BF77" s="78"/>
      <c r="BG77" s="81"/>
      <c r="BH77" s="105"/>
    </row>
    <row r="78" spans="1:60" s="106" customFormat="1" ht="24" customHeight="1" x14ac:dyDescent="0.3">
      <c r="A78" s="78"/>
      <c r="B78" s="78"/>
      <c r="C78" s="78"/>
      <c r="D78" s="79"/>
      <c r="E78" s="105"/>
      <c r="F78" s="80"/>
      <c r="G78" s="80"/>
      <c r="H78" s="80"/>
      <c r="I78" s="81"/>
      <c r="J78" s="105"/>
      <c r="K78" s="80"/>
      <c r="L78" s="80"/>
      <c r="M78" s="80"/>
      <c r="N78" s="81"/>
      <c r="O78" s="105"/>
      <c r="P78" s="78"/>
      <c r="Q78" s="78"/>
      <c r="R78" s="78"/>
      <c r="S78" s="79"/>
      <c r="T78" s="105"/>
      <c r="U78" s="78"/>
      <c r="V78" s="78"/>
      <c r="W78" s="78"/>
      <c r="X78" s="81"/>
      <c r="Y78" s="105"/>
      <c r="Z78" s="80"/>
      <c r="AA78" s="80"/>
      <c r="AB78" s="80"/>
      <c r="AC78" s="81"/>
      <c r="AD78" s="105"/>
      <c r="AE78" s="80"/>
      <c r="AF78" s="80"/>
      <c r="AG78" s="80"/>
      <c r="AH78" s="81"/>
      <c r="AI78" s="105"/>
      <c r="AJ78" s="80"/>
      <c r="AK78" s="80"/>
      <c r="AL78" s="80"/>
      <c r="AM78" s="81"/>
      <c r="AN78" s="105"/>
      <c r="AO78" s="80"/>
      <c r="AP78" s="80"/>
      <c r="AQ78" s="80"/>
      <c r="AR78" s="81"/>
      <c r="AS78" s="105"/>
      <c r="AT78" s="80"/>
      <c r="AU78" s="80"/>
      <c r="AV78" s="80"/>
      <c r="AW78" s="81"/>
      <c r="AX78" s="105"/>
      <c r="AY78" s="78"/>
      <c r="AZ78" s="78"/>
      <c r="BA78" s="78"/>
      <c r="BB78" s="81"/>
      <c r="BC78" s="105"/>
      <c r="BD78" s="78"/>
      <c r="BE78" s="78"/>
      <c r="BF78" s="78"/>
      <c r="BG78" s="81"/>
      <c r="BH78" s="105"/>
    </row>
    <row r="79" spans="1:60" s="106" customFormat="1" ht="24" customHeight="1" x14ac:dyDescent="0.3">
      <c r="A79" s="78"/>
      <c r="B79" s="78"/>
      <c r="C79" s="78"/>
      <c r="D79" s="79"/>
      <c r="E79" s="105"/>
      <c r="F79" s="80"/>
      <c r="G79" s="80"/>
      <c r="H79" s="80"/>
      <c r="I79" s="81"/>
      <c r="J79" s="105"/>
      <c r="K79" s="80"/>
      <c r="L79" s="80"/>
      <c r="M79" s="80"/>
      <c r="N79" s="81"/>
      <c r="O79" s="105"/>
      <c r="P79" s="78"/>
      <c r="Q79" s="78"/>
      <c r="R79" s="78"/>
      <c r="S79" s="79"/>
      <c r="T79" s="105"/>
      <c r="U79" s="78"/>
      <c r="V79" s="78"/>
      <c r="W79" s="78"/>
      <c r="X79" s="81"/>
      <c r="Y79" s="105"/>
      <c r="Z79" s="80"/>
      <c r="AA79" s="80"/>
      <c r="AB79" s="80"/>
      <c r="AC79" s="81"/>
      <c r="AD79" s="105"/>
      <c r="AE79" s="80"/>
      <c r="AF79" s="80"/>
      <c r="AG79" s="80"/>
      <c r="AH79" s="81"/>
      <c r="AI79" s="105"/>
      <c r="AJ79" s="80"/>
      <c r="AK79" s="80"/>
      <c r="AL79" s="80"/>
      <c r="AM79" s="81"/>
      <c r="AN79" s="105"/>
      <c r="AO79" s="80"/>
      <c r="AP79" s="80"/>
      <c r="AQ79" s="80"/>
      <c r="AR79" s="81"/>
      <c r="AS79" s="105"/>
      <c r="AT79" s="80"/>
      <c r="AU79" s="80"/>
      <c r="AV79" s="80"/>
      <c r="AW79" s="81"/>
      <c r="AX79" s="105"/>
      <c r="AY79" s="78"/>
      <c r="AZ79" s="78"/>
      <c r="BA79" s="78"/>
      <c r="BB79" s="81"/>
      <c r="BC79" s="105"/>
      <c r="BD79" s="78"/>
      <c r="BE79" s="78"/>
      <c r="BF79" s="78"/>
      <c r="BG79" s="81"/>
      <c r="BH79" s="105"/>
    </row>
    <row r="80" spans="1:60" s="106" customFormat="1" ht="24" customHeight="1" x14ac:dyDescent="0.3">
      <c r="A80" s="78"/>
      <c r="B80" s="78"/>
      <c r="C80" s="78"/>
      <c r="D80" s="79"/>
      <c r="E80" s="105"/>
      <c r="F80" s="80"/>
      <c r="G80" s="80"/>
      <c r="H80" s="80"/>
      <c r="I80" s="81"/>
      <c r="J80" s="105"/>
      <c r="K80" s="80"/>
      <c r="L80" s="80"/>
      <c r="M80" s="80"/>
      <c r="N80" s="81"/>
      <c r="O80" s="105"/>
      <c r="P80" s="78"/>
      <c r="Q80" s="78"/>
      <c r="R80" s="78"/>
      <c r="S80" s="79"/>
      <c r="T80" s="105"/>
      <c r="U80" s="78"/>
      <c r="V80" s="78"/>
      <c r="W80" s="78"/>
      <c r="X80" s="81"/>
      <c r="Y80" s="105"/>
      <c r="Z80" s="80"/>
      <c r="AA80" s="80"/>
      <c r="AB80" s="80"/>
      <c r="AC80" s="81"/>
      <c r="AD80" s="105"/>
      <c r="AE80" s="80"/>
      <c r="AF80" s="80"/>
      <c r="AG80" s="80"/>
      <c r="AH80" s="81"/>
      <c r="AI80" s="105"/>
      <c r="AJ80" s="80"/>
      <c r="AK80" s="80"/>
      <c r="AL80" s="80"/>
      <c r="AM80" s="81"/>
      <c r="AN80" s="105"/>
      <c r="AO80" s="80"/>
      <c r="AP80" s="80"/>
      <c r="AQ80" s="80"/>
      <c r="AR80" s="81"/>
      <c r="AS80" s="105"/>
      <c r="AT80" s="80"/>
      <c r="AU80" s="80"/>
      <c r="AV80" s="80"/>
      <c r="AW80" s="81"/>
      <c r="AX80" s="105"/>
      <c r="AY80" s="78"/>
      <c r="AZ80" s="78"/>
      <c r="BA80" s="78"/>
      <c r="BB80" s="81"/>
      <c r="BC80" s="105"/>
      <c r="BD80" s="78"/>
      <c r="BE80" s="78"/>
      <c r="BF80" s="78"/>
      <c r="BG80" s="81"/>
      <c r="BH80" s="105"/>
    </row>
    <row r="81" spans="1:60" s="106" customFormat="1" ht="24" customHeight="1" x14ac:dyDescent="0.3">
      <c r="A81" s="78"/>
      <c r="B81" s="78"/>
      <c r="C81" s="78"/>
      <c r="D81" s="79"/>
      <c r="E81" s="105"/>
      <c r="F81" s="80"/>
      <c r="G81" s="80"/>
      <c r="H81" s="80"/>
      <c r="I81" s="81"/>
      <c r="J81" s="105"/>
      <c r="K81" s="80"/>
      <c r="L81" s="80"/>
      <c r="M81" s="80"/>
      <c r="N81" s="81"/>
      <c r="O81" s="105"/>
      <c r="P81" s="78"/>
      <c r="Q81" s="78"/>
      <c r="R81" s="78"/>
      <c r="S81" s="79"/>
      <c r="T81" s="105"/>
      <c r="U81" s="78"/>
      <c r="V81" s="78"/>
      <c r="W81" s="78"/>
      <c r="X81" s="81"/>
      <c r="Y81" s="105"/>
      <c r="Z81" s="80"/>
      <c r="AA81" s="80"/>
      <c r="AB81" s="80"/>
      <c r="AC81" s="81"/>
      <c r="AD81" s="105"/>
      <c r="AE81" s="80"/>
      <c r="AF81" s="80"/>
      <c r="AG81" s="80"/>
      <c r="AH81" s="81"/>
      <c r="AI81" s="105"/>
      <c r="AJ81" s="80"/>
      <c r="AK81" s="80"/>
      <c r="AL81" s="80"/>
      <c r="AM81" s="81"/>
      <c r="AN81" s="105"/>
      <c r="AO81" s="80"/>
      <c r="AP81" s="80"/>
      <c r="AQ81" s="80"/>
      <c r="AR81" s="81"/>
      <c r="AS81" s="105"/>
      <c r="AT81" s="80"/>
      <c r="AU81" s="80"/>
      <c r="AV81" s="80"/>
      <c r="AW81" s="81"/>
      <c r="AX81" s="105"/>
      <c r="AY81" s="78"/>
      <c r="AZ81" s="78"/>
      <c r="BA81" s="78"/>
      <c r="BB81" s="81"/>
      <c r="BC81" s="105"/>
      <c r="BD81" s="78"/>
      <c r="BE81" s="78"/>
      <c r="BF81" s="78"/>
      <c r="BG81" s="81"/>
      <c r="BH81" s="105"/>
    </row>
    <row r="82" spans="1:60" s="106" customFormat="1" ht="24" customHeight="1" x14ac:dyDescent="0.3">
      <c r="A82" s="78"/>
      <c r="B82" s="78"/>
      <c r="C82" s="78"/>
      <c r="D82" s="79"/>
      <c r="E82" s="105"/>
      <c r="F82" s="80"/>
      <c r="G82" s="80"/>
      <c r="H82" s="80"/>
      <c r="I82" s="81"/>
      <c r="J82" s="105"/>
      <c r="K82" s="80"/>
      <c r="L82" s="80"/>
      <c r="M82" s="80"/>
      <c r="N82" s="81"/>
      <c r="O82" s="105"/>
      <c r="P82" s="78"/>
      <c r="Q82" s="78"/>
      <c r="R82" s="78"/>
      <c r="S82" s="79"/>
      <c r="T82" s="105"/>
      <c r="U82" s="78"/>
      <c r="V82" s="78"/>
      <c r="W82" s="78"/>
      <c r="X82" s="81"/>
      <c r="Y82" s="105"/>
      <c r="Z82" s="80"/>
      <c r="AA82" s="80"/>
      <c r="AB82" s="80"/>
      <c r="AC82" s="81"/>
      <c r="AD82" s="105"/>
      <c r="AE82" s="80"/>
      <c r="AF82" s="80"/>
      <c r="AG82" s="80"/>
      <c r="AH82" s="81"/>
      <c r="AI82" s="105"/>
      <c r="AJ82" s="80"/>
      <c r="AK82" s="80"/>
      <c r="AL82" s="80"/>
      <c r="AM82" s="81"/>
      <c r="AN82" s="105"/>
      <c r="AO82" s="80"/>
      <c r="AP82" s="80"/>
      <c r="AQ82" s="80"/>
      <c r="AR82" s="81"/>
      <c r="AS82" s="105"/>
      <c r="AT82" s="80"/>
      <c r="AU82" s="80"/>
      <c r="AV82" s="80"/>
      <c r="AW82" s="81"/>
      <c r="AX82" s="105"/>
      <c r="AY82" s="78"/>
      <c r="AZ82" s="78"/>
      <c r="BA82" s="78"/>
      <c r="BB82" s="81"/>
      <c r="BC82" s="105"/>
      <c r="BD82" s="78"/>
      <c r="BE82" s="78"/>
      <c r="BF82" s="78"/>
      <c r="BG82" s="81"/>
      <c r="BH82" s="105"/>
    </row>
    <row r="83" spans="1:60" s="106" customFormat="1" ht="24" customHeight="1" x14ac:dyDescent="0.3">
      <c r="A83" s="78"/>
      <c r="B83" s="78"/>
      <c r="C83" s="78"/>
      <c r="D83" s="79"/>
      <c r="E83" s="105"/>
      <c r="F83" s="80"/>
      <c r="G83" s="80"/>
      <c r="H83" s="80"/>
      <c r="I83" s="81"/>
      <c r="J83" s="105"/>
      <c r="K83" s="80"/>
      <c r="L83" s="80"/>
      <c r="M83" s="80"/>
      <c r="N83" s="81"/>
      <c r="O83" s="105"/>
      <c r="P83" s="78"/>
      <c r="Q83" s="78"/>
      <c r="R83" s="78"/>
      <c r="S83" s="79"/>
      <c r="T83" s="105"/>
      <c r="U83" s="78"/>
      <c r="V83" s="78"/>
      <c r="W83" s="78"/>
      <c r="X83" s="81"/>
      <c r="Y83" s="105"/>
      <c r="Z83" s="80"/>
      <c r="AA83" s="80"/>
      <c r="AB83" s="80"/>
      <c r="AC83" s="81"/>
      <c r="AD83" s="105"/>
      <c r="AE83" s="80"/>
      <c r="AF83" s="80"/>
      <c r="AG83" s="80"/>
      <c r="AH83" s="81"/>
      <c r="AI83" s="105"/>
      <c r="AJ83" s="80"/>
      <c r="AK83" s="80"/>
      <c r="AL83" s="80"/>
      <c r="AM83" s="81"/>
      <c r="AN83" s="105"/>
      <c r="AO83" s="80"/>
      <c r="AP83" s="80"/>
      <c r="AQ83" s="80"/>
      <c r="AR83" s="81"/>
      <c r="AS83" s="105"/>
      <c r="AT83" s="80"/>
      <c r="AU83" s="80"/>
      <c r="AV83" s="80"/>
      <c r="AW83" s="81"/>
      <c r="AX83" s="105"/>
      <c r="AY83" s="78"/>
      <c r="AZ83" s="78"/>
      <c r="BA83" s="78"/>
      <c r="BB83" s="81"/>
      <c r="BC83" s="105"/>
      <c r="BD83" s="78"/>
      <c r="BE83" s="78"/>
      <c r="BF83" s="78"/>
      <c r="BG83" s="81"/>
      <c r="BH83" s="105"/>
    </row>
    <row r="84" spans="1:60" s="106" customFormat="1" ht="24" customHeight="1" x14ac:dyDescent="0.3">
      <c r="A84" s="78"/>
      <c r="B84" s="78"/>
      <c r="C84" s="78"/>
      <c r="D84" s="79"/>
      <c r="E84" s="105"/>
      <c r="F84" s="80"/>
      <c r="G84" s="80"/>
      <c r="H84" s="80"/>
      <c r="I84" s="81"/>
      <c r="J84" s="105"/>
      <c r="K84" s="80"/>
      <c r="L84" s="80"/>
      <c r="M84" s="80"/>
      <c r="N84" s="81"/>
      <c r="O84" s="105"/>
      <c r="P84" s="78"/>
      <c r="Q84" s="78"/>
      <c r="R84" s="78"/>
      <c r="S84" s="79"/>
      <c r="T84" s="105"/>
      <c r="U84" s="78"/>
      <c r="V84" s="78"/>
      <c r="W84" s="78"/>
      <c r="X84" s="81"/>
      <c r="Y84" s="105"/>
      <c r="Z84" s="80"/>
      <c r="AA84" s="80"/>
      <c r="AB84" s="80"/>
      <c r="AC84" s="81"/>
      <c r="AD84" s="105"/>
      <c r="AE84" s="80"/>
      <c r="AF84" s="80"/>
      <c r="AG84" s="80"/>
      <c r="AH84" s="81"/>
      <c r="AI84" s="105"/>
      <c r="AJ84" s="80"/>
      <c r="AK84" s="80"/>
      <c r="AL84" s="80"/>
      <c r="AM84" s="81"/>
      <c r="AN84" s="105"/>
      <c r="AO84" s="80"/>
      <c r="AP84" s="80"/>
      <c r="AQ84" s="80"/>
      <c r="AR84" s="81"/>
      <c r="AS84" s="105"/>
      <c r="AT84" s="80"/>
      <c r="AU84" s="80"/>
      <c r="AV84" s="80"/>
      <c r="AW84" s="81"/>
      <c r="AX84" s="105"/>
      <c r="AY84" s="78"/>
      <c r="AZ84" s="78"/>
      <c r="BA84" s="78"/>
      <c r="BB84" s="81"/>
      <c r="BC84" s="105"/>
      <c r="BD84" s="78"/>
      <c r="BE84" s="78"/>
      <c r="BF84" s="78"/>
      <c r="BG84" s="81"/>
      <c r="BH84" s="105"/>
    </row>
    <row r="85" spans="1:60" s="106" customFormat="1" ht="24" customHeight="1" x14ac:dyDescent="0.3">
      <c r="A85" s="78"/>
      <c r="B85" s="78"/>
      <c r="C85" s="78"/>
      <c r="D85" s="79"/>
      <c r="E85" s="105"/>
      <c r="F85" s="80"/>
      <c r="G85" s="80"/>
      <c r="H85" s="80"/>
      <c r="I85" s="81"/>
      <c r="J85" s="105"/>
      <c r="K85" s="80"/>
      <c r="L85" s="80"/>
      <c r="M85" s="80"/>
      <c r="N85" s="81"/>
      <c r="O85" s="105"/>
      <c r="P85" s="78"/>
      <c r="Q85" s="78"/>
      <c r="R85" s="78"/>
      <c r="S85" s="79"/>
      <c r="T85" s="105"/>
      <c r="U85" s="78"/>
      <c r="V85" s="78"/>
      <c r="W85" s="78"/>
      <c r="X85" s="81"/>
      <c r="Y85" s="105"/>
      <c r="Z85" s="80"/>
      <c r="AA85" s="80"/>
      <c r="AB85" s="80"/>
      <c r="AC85" s="81"/>
      <c r="AD85" s="105"/>
      <c r="AE85" s="80"/>
      <c r="AF85" s="80"/>
      <c r="AG85" s="80"/>
      <c r="AH85" s="81"/>
      <c r="AI85" s="105"/>
      <c r="AJ85" s="80"/>
      <c r="AK85" s="80"/>
      <c r="AL85" s="80"/>
      <c r="AM85" s="81"/>
      <c r="AN85" s="105"/>
      <c r="AO85" s="80"/>
      <c r="AP85" s="80"/>
      <c r="AQ85" s="80"/>
      <c r="AR85" s="81"/>
      <c r="AS85" s="105"/>
      <c r="AT85" s="80"/>
      <c r="AU85" s="80"/>
      <c r="AV85" s="80"/>
      <c r="AW85" s="81"/>
      <c r="AX85" s="105"/>
      <c r="AY85" s="78"/>
      <c r="AZ85" s="78"/>
      <c r="BA85" s="78"/>
      <c r="BB85" s="81"/>
      <c r="BC85" s="105"/>
      <c r="BD85" s="78"/>
      <c r="BE85" s="78"/>
      <c r="BF85" s="78"/>
      <c r="BG85" s="81"/>
      <c r="BH85" s="105"/>
    </row>
    <row r="86" spans="1:60" s="106" customFormat="1" ht="24" customHeight="1" x14ac:dyDescent="0.3">
      <c r="A86" s="78"/>
      <c r="B86" s="78"/>
      <c r="C86" s="78"/>
      <c r="D86" s="79"/>
      <c r="E86" s="105"/>
      <c r="F86" s="80"/>
      <c r="G86" s="80"/>
      <c r="H86" s="80"/>
      <c r="I86" s="81"/>
      <c r="J86" s="105"/>
      <c r="K86" s="80"/>
      <c r="L86" s="80"/>
      <c r="M86" s="80"/>
      <c r="N86" s="81"/>
      <c r="O86" s="105"/>
      <c r="P86" s="78"/>
      <c r="Q86" s="78"/>
      <c r="R86" s="78"/>
      <c r="S86" s="79"/>
      <c r="T86" s="105"/>
      <c r="U86" s="78"/>
      <c r="V86" s="78"/>
      <c r="W86" s="78"/>
      <c r="X86" s="81"/>
      <c r="Y86" s="105"/>
      <c r="Z86" s="80"/>
      <c r="AA86" s="80"/>
      <c r="AB86" s="80"/>
      <c r="AC86" s="81"/>
      <c r="AD86" s="105"/>
      <c r="AE86" s="80"/>
      <c r="AF86" s="80"/>
      <c r="AG86" s="80"/>
      <c r="AH86" s="81"/>
      <c r="AI86" s="105"/>
      <c r="AJ86" s="80"/>
      <c r="AK86" s="80"/>
      <c r="AL86" s="80"/>
      <c r="AM86" s="81"/>
      <c r="AN86" s="105"/>
      <c r="AO86" s="80"/>
      <c r="AP86" s="80"/>
      <c r="AQ86" s="80"/>
      <c r="AR86" s="81"/>
      <c r="AS86" s="105"/>
      <c r="AT86" s="80"/>
      <c r="AU86" s="80"/>
      <c r="AV86" s="80"/>
      <c r="AW86" s="81"/>
      <c r="AX86" s="105"/>
      <c r="AY86" s="78"/>
      <c r="AZ86" s="78"/>
      <c r="BA86" s="78"/>
      <c r="BB86" s="81"/>
      <c r="BC86" s="105"/>
      <c r="BD86" s="78"/>
      <c r="BE86" s="78"/>
      <c r="BF86" s="78"/>
      <c r="BG86" s="81"/>
      <c r="BH86" s="105"/>
    </row>
    <row r="87" spans="1:60" s="106" customFormat="1" ht="24" customHeight="1" x14ac:dyDescent="0.3">
      <c r="A87" s="78"/>
      <c r="B87" s="78"/>
      <c r="C87" s="78"/>
      <c r="D87" s="79"/>
      <c r="E87" s="105"/>
      <c r="F87" s="80"/>
      <c r="G87" s="80"/>
      <c r="H87" s="80"/>
      <c r="I87" s="81"/>
      <c r="J87" s="105"/>
      <c r="K87" s="80"/>
      <c r="L87" s="80"/>
      <c r="M87" s="80"/>
      <c r="N87" s="81"/>
      <c r="O87" s="105"/>
      <c r="P87" s="78"/>
      <c r="Q87" s="78"/>
      <c r="R87" s="78"/>
      <c r="S87" s="79"/>
      <c r="T87" s="105"/>
      <c r="U87" s="78"/>
      <c r="V87" s="78"/>
      <c r="W87" s="78"/>
      <c r="X87" s="81"/>
      <c r="Y87" s="105"/>
      <c r="Z87" s="80"/>
      <c r="AA87" s="80"/>
      <c r="AB87" s="80"/>
      <c r="AC87" s="81"/>
      <c r="AD87" s="105"/>
      <c r="AE87" s="80"/>
      <c r="AF87" s="80"/>
      <c r="AG87" s="80"/>
      <c r="AH87" s="81"/>
      <c r="AI87" s="105"/>
      <c r="AJ87" s="80"/>
      <c r="AK87" s="80"/>
      <c r="AL87" s="80"/>
      <c r="AM87" s="81"/>
      <c r="AN87" s="105"/>
      <c r="AO87" s="80"/>
      <c r="AP87" s="80"/>
      <c r="AQ87" s="80"/>
      <c r="AR87" s="81"/>
      <c r="AS87" s="105"/>
      <c r="AT87" s="80"/>
      <c r="AU87" s="80"/>
      <c r="AV87" s="80"/>
      <c r="AW87" s="81"/>
      <c r="AX87" s="105"/>
      <c r="AY87" s="78"/>
      <c r="AZ87" s="78"/>
      <c r="BA87" s="78"/>
      <c r="BB87" s="81"/>
      <c r="BC87" s="105"/>
      <c r="BD87" s="78"/>
      <c r="BE87" s="78"/>
      <c r="BF87" s="78"/>
      <c r="BG87" s="81"/>
      <c r="BH87" s="105"/>
    </row>
    <row r="88" spans="1:60" s="106" customFormat="1" ht="24" customHeight="1" x14ac:dyDescent="0.3">
      <c r="A88" s="78"/>
      <c r="B88" s="78"/>
      <c r="C88" s="78"/>
      <c r="D88" s="79"/>
      <c r="E88" s="105"/>
      <c r="F88" s="80"/>
      <c r="G88" s="80"/>
      <c r="H88" s="80"/>
      <c r="I88" s="81"/>
      <c r="J88" s="105"/>
      <c r="K88" s="80"/>
      <c r="L88" s="80"/>
      <c r="M88" s="80"/>
      <c r="N88" s="81"/>
      <c r="O88" s="105"/>
      <c r="P88" s="78"/>
      <c r="Q88" s="78"/>
      <c r="R88" s="78"/>
      <c r="S88" s="79"/>
      <c r="T88" s="105"/>
      <c r="U88" s="78"/>
      <c r="V88" s="78"/>
      <c r="W88" s="78"/>
      <c r="X88" s="79"/>
      <c r="Y88" s="105"/>
      <c r="Z88" s="80"/>
      <c r="AA88" s="80"/>
      <c r="AB88" s="80"/>
      <c r="AC88" s="81"/>
      <c r="AD88" s="105"/>
      <c r="AE88" s="80"/>
      <c r="AF88" s="80"/>
      <c r="AG88" s="80"/>
      <c r="AH88" s="81"/>
      <c r="AI88" s="105"/>
      <c r="AJ88" s="80"/>
      <c r="AK88" s="80"/>
      <c r="AL88" s="80"/>
      <c r="AM88" s="81"/>
      <c r="AN88" s="105"/>
      <c r="AO88" s="80"/>
      <c r="AP88" s="80"/>
      <c r="AQ88" s="80"/>
      <c r="AR88" s="81"/>
      <c r="AS88" s="105"/>
      <c r="AT88" s="80"/>
      <c r="AU88" s="80"/>
      <c r="AV88" s="80"/>
      <c r="AW88" s="81"/>
      <c r="AX88" s="105"/>
      <c r="AY88" s="78"/>
      <c r="AZ88" s="78"/>
      <c r="BA88" s="78"/>
      <c r="BB88" s="79"/>
      <c r="BC88" s="105"/>
      <c r="BD88" s="78"/>
      <c r="BE88" s="78"/>
      <c r="BF88" s="78"/>
      <c r="BG88" s="79"/>
      <c r="BH88" s="105"/>
    </row>
    <row r="89" spans="1:60" s="106" customFormat="1" ht="24" customHeight="1" x14ac:dyDescent="0.3">
      <c r="A89" s="78"/>
      <c r="B89" s="78"/>
      <c r="C89" s="78"/>
      <c r="D89" s="79"/>
      <c r="E89" s="105"/>
      <c r="F89" s="80"/>
      <c r="G89" s="80"/>
      <c r="H89" s="80"/>
      <c r="I89" s="81"/>
      <c r="J89" s="105"/>
      <c r="K89" s="80"/>
      <c r="L89" s="80"/>
      <c r="M89" s="80"/>
      <c r="N89" s="81"/>
      <c r="O89" s="105"/>
      <c r="P89" s="78"/>
      <c r="Q89" s="78"/>
      <c r="R89" s="78"/>
      <c r="S89" s="79"/>
      <c r="T89" s="105"/>
      <c r="U89" s="78"/>
      <c r="V89" s="78"/>
      <c r="W89" s="78"/>
      <c r="X89" s="81"/>
      <c r="Y89" s="105"/>
      <c r="Z89" s="80"/>
      <c r="AA89" s="80"/>
      <c r="AB89" s="80"/>
      <c r="AC89" s="81"/>
      <c r="AD89" s="105"/>
      <c r="AE89" s="80"/>
      <c r="AF89" s="80"/>
      <c r="AG89" s="80"/>
      <c r="AH89" s="81"/>
      <c r="AI89" s="105"/>
      <c r="AJ89" s="80"/>
      <c r="AK89" s="80"/>
      <c r="AL89" s="80"/>
      <c r="AM89" s="81"/>
      <c r="AN89" s="105"/>
      <c r="AO89" s="80"/>
      <c r="AP89" s="80"/>
      <c r="AQ89" s="80"/>
      <c r="AR89" s="81"/>
      <c r="AS89" s="105"/>
      <c r="AT89" s="80"/>
      <c r="AU89" s="80"/>
      <c r="AV89" s="80"/>
      <c r="AW89" s="81"/>
      <c r="AX89" s="105"/>
      <c r="AY89" s="78"/>
      <c r="AZ89" s="78"/>
      <c r="BA89" s="78"/>
      <c r="BB89" s="81"/>
      <c r="BC89" s="105"/>
      <c r="BD89" s="78"/>
      <c r="BE89" s="78"/>
      <c r="BF89" s="78"/>
      <c r="BG89" s="81"/>
      <c r="BH89" s="105"/>
    </row>
    <row r="90" spans="1:60" s="106" customFormat="1" ht="24" customHeight="1" x14ac:dyDescent="0.3">
      <c r="A90" s="78"/>
      <c r="B90" s="78"/>
      <c r="C90" s="78"/>
      <c r="D90" s="79"/>
      <c r="E90" s="105"/>
      <c r="F90" s="80"/>
      <c r="G90" s="80"/>
      <c r="H90" s="80"/>
      <c r="I90" s="81"/>
      <c r="J90" s="105"/>
      <c r="K90" s="80"/>
      <c r="L90" s="80"/>
      <c r="M90" s="80"/>
      <c r="N90" s="81"/>
      <c r="O90" s="105"/>
      <c r="P90" s="78"/>
      <c r="Q90" s="78"/>
      <c r="R90" s="78"/>
      <c r="S90" s="79"/>
      <c r="T90" s="105"/>
      <c r="U90" s="78"/>
      <c r="V90" s="78"/>
      <c r="W90" s="78"/>
      <c r="X90" s="81"/>
      <c r="Y90" s="105"/>
      <c r="Z90" s="80"/>
      <c r="AA90" s="80"/>
      <c r="AB90" s="80"/>
      <c r="AC90" s="81"/>
      <c r="AD90" s="105"/>
      <c r="AE90" s="80"/>
      <c r="AF90" s="80"/>
      <c r="AG90" s="80"/>
      <c r="AH90" s="81"/>
      <c r="AI90" s="105"/>
      <c r="AJ90" s="80"/>
      <c r="AK90" s="80"/>
      <c r="AL90" s="80"/>
      <c r="AM90" s="81"/>
      <c r="AN90" s="105"/>
      <c r="AO90" s="80"/>
      <c r="AP90" s="80"/>
      <c r="AQ90" s="80"/>
      <c r="AR90" s="81"/>
      <c r="AS90" s="105"/>
      <c r="AT90" s="80"/>
      <c r="AU90" s="80"/>
      <c r="AV90" s="80"/>
      <c r="AW90" s="81"/>
      <c r="AX90" s="105"/>
      <c r="AY90" s="78"/>
      <c r="AZ90" s="78"/>
      <c r="BA90" s="78"/>
      <c r="BB90" s="81"/>
      <c r="BC90" s="105"/>
      <c r="BD90" s="78"/>
      <c r="BE90" s="78"/>
      <c r="BF90" s="78"/>
      <c r="BG90" s="81"/>
      <c r="BH90" s="105"/>
    </row>
    <row r="91" spans="1:60" s="106" customFormat="1" ht="24" customHeight="1" x14ac:dyDescent="0.3">
      <c r="A91" s="78"/>
      <c r="B91" s="78"/>
      <c r="C91" s="78"/>
      <c r="D91" s="79"/>
      <c r="E91" s="105"/>
      <c r="F91" s="80"/>
      <c r="G91" s="80"/>
      <c r="H91" s="80"/>
      <c r="I91" s="81"/>
      <c r="J91" s="105"/>
      <c r="K91" s="80"/>
      <c r="L91" s="80"/>
      <c r="M91" s="80"/>
      <c r="N91" s="81"/>
      <c r="O91" s="105"/>
      <c r="P91" s="78"/>
      <c r="Q91" s="78"/>
      <c r="R91" s="78"/>
      <c r="S91" s="79"/>
      <c r="T91" s="105"/>
      <c r="U91" s="78"/>
      <c r="V91" s="78"/>
      <c r="W91" s="78"/>
      <c r="X91" s="81"/>
      <c r="Y91" s="105"/>
      <c r="Z91" s="80"/>
      <c r="AA91" s="80"/>
      <c r="AB91" s="80"/>
      <c r="AC91" s="81"/>
      <c r="AD91" s="105"/>
      <c r="AE91" s="80"/>
      <c r="AF91" s="80"/>
      <c r="AG91" s="80"/>
      <c r="AH91" s="81"/>
      <c r="AI91" s="105"/>
      <c r="AJ91" s="80"/>
      <c r="AK91" s="80"/>
      <c r="AL91" s="80"/>
      <c r="AM91" s="81"/>
      <c r="AN91" s="105"/>
      <c r="AO91" s="80"/>
      <c r="AP91" s="80"/>
      <c r="AQ91" s="80"/>
      <c r="AR91" s="81"/>
      <c r="AS91" s="105"/>
      <c r="AT91" s="80"/>
      <c r="AU91" s="80"/>
      <c r="AV91" s="80"/>
      <c r="AW91" s="81"/>
      <c r="AX91" s="105"/>
      <c r="AY91" s="78"/>
      <c r="AZ91" s="78"/>
      <c r="BA91" s="78"/>
      <c r="BB91" s="81"/>
      <c r="BC91" s="105"/>
      <c r="BD91" s="78"/>
      <c r="BE91" s="78"/>
      <c r="BF91" s="78"/>
      <c r="BG91" s="81"/>
      <c r="BH91" s="105"/>
    </row>
    <row r="92" spans="1:60" s="106" customFormat="1" ht="24" customHeight="1" x14ac:dyDescent="0.3">
      <c r="A92" s="78"/>
      <c r="B92" s="78"/>
      <c r="C92" s="78"/>
      <c r="D92" s="79"/>
      <c r="E92" s="105"/>
      <c r="F92" s="80"/>
      <c r="G92" s="80"/>
      <c r="H92" s="80"/>
      <c r="I92" s="81"/>
      <c r="J92" s="105"/>
      <c r="K92" s="80"/>
      <c r="L92" s="80"/>
      <c r="M92" s="80"/>
      <c r="N92" s="81"/>
      <c r="O92" s="105"/>
      <c r="P92" s="78"/>
      <c r="Q92" s="78"/>
      <c r="R92" s="78"/>
      <c r="S92" s="79"/>
      <c r="T92" s="105"/>
      <c r="U92" s="78"/>
      <c r="V92" s="78"/>
      <c r="W92" s="78"/>
      <c r="X92" s="81"/>
      <c r="Y92" s="105"/>
      <c r="Z92" s="80"/>
      <c r="AA92" s="80"/>
      <c r="AB92" s="80"/>
      <c r="AC92" s="81"/>
      <c r="AD92" s="105"/>
      <c r="AE92" s="80"/>
      <c r="AF92" s="80"/>
      <c r="AG92" s="80"/>
      <c r="AH92" s="81"/>
      <c r="AI92" s="105"/>
      <c r="AJ92" s="80"/>
      <c r="AK92" s="80"/>
      <c r="AL92" s="80"/>
      <c r="AM92" s="81"/>
      <c r="AN92" s="105"/>
      <c r="AO92" s="80"/>
      <c r="AP92" s="80"/>
      <c r="AQ92" s="80"/>
      <c r="AR92" s="81"/>
      <c r="AS92" s="105"/>
      <c r="AT92" s="80"/>
      <c r="AU92" s="80"/>
      <c r="AV92" s="80"/>
      <c r="AW92" s="81"/>
      <c r="AX92" s="105"/>
      <c r="AY92" s="78"/>
      <c r="AZ92" s="78"/>
      <c r="BA92" s="78"/>
      <c r="BB92" s="81"/>
      <c r="BC92" s="105"/>
      <c r="BD92" s="78"/>
      <c r="BE92" s="78"/>
      <c r="BF92" s="78"/>
      <c r="BG92" s="81"/>
      <c r="BH92" s="105"/>
    </row>
    <row r="93" spans="1:60" s="106" customFormat="1" ht="24" customHeight="1" x14ac:dyDescent="0.3">
      <c r="A93" s="78"/>
      <c r="B93" s="78"/>
      <c r="C93" s="78"/>
      <c r="D93" s="79"/>
      <c r="E93" s="105"/>
      <c r="F93" s="80"/>
      <c r="G93" s="80"/>
      <c r="H93" s="80"/>
      <c r="I93" s="81"/>
      <c r="J93" s="105"/>
      <c r="K93" s="80"/>
      <c r="L93" s="80"/>
      <c r="M93" s="80"/>
      <c r="N93" s="81"/>
      <c r="O93" s="105"/>
      <c r="P93" s="78"/>
      <c r="Q93" s="78"/>
      <c r="R93" s="78"/>
      <c r="S93" s="79"/>
      <c r="T93" s="105"/>
      <c r="U93" s="78"/>
      <c r="V93" s="78"/>
      <c r="W93" s="78"/>
      <c r="X93" s="81"/>
      <c r="Y93" s="105"/>
      <c r="Z93" s="80"/>
      <c r="AA93" s="80"/>
      <c r="AB93" s="80"/>
      <c r="AC93" s="81"/>
      <c r="AD93" s="105"/>
      <c r="AE93" s="80"/>
      <c r="AF93" s="80"/>
      <c r="AG93" s="80"/>
      <c r="AH93" s="81"/>
      <c r="AI93" s="105"/>
      <c r="AJ93" s="80"/>
      <c r="AK93" s="80"/>
      <c r="AL93" s="80"/>
      <c r="AM93" s="81"/>
      <c r="AN93" s="105"/>
      <c r="AO93" s="80"/>
      <c r="AP93" s="80"/>
      <c r="AQ93" s="80"/>
      <c r="AR93" s="81"/>
      <c r="AS93" s="105"/>
      <c r="AT93" s="80"/>
      <c r="AU93" s="80"/>
      <c r="AV93" s="80"/>
      <c r="AW93" s="81"/>
      <c r="AX93" s="105"/>
      <c r="AY93" s="78"/>
      <c r="AZ93" s="78"/>
      <c r="BA93" s="78"/>
      <c r="BB93" s="81"/>
      <c r="BC93" s="105"/>
      <c r="BD93" s="78"/>
      <c r="BE93" s="78"/>
      <c r="BF93" s="78"/>
      <c r="BG93" s="81"/>
      <c r="BH93" s="105"/>
    </row>
    <row r="94" spans="1:60" s="106" customFormat="1" ht="24" customHeight="1" x14ac:dyDescent="0.3">
      <c r="A94" s="78"/>
      <c r="B94" s="78"/>
      <c r="C94" s="78"/>
      <c r="D94" s="79"/>
      <c r="E94" s="105"/>
      <c r="F94" s="80"/>
      <c r="G94" s="80"/>
      <c r="H94" s="80"/>
      <c r="I94" s="81"/>
      <c r="J94" s="105"/>
      <c r="K94" s="80"/>
      <c r="L94" s="80"/>
      <c r="M94" s="80"/>
      <c r="N94" s="81"/>
      <c r="O94" s="105"/>
      <c r="P94" s="78"/>
      <c r="Q94" s="78"/>
      <c r="R94" s="78"/>
      <c r="S94" s="79"/>
      <c r="T94" s="105"/>
      <c r="U94" s="78"/>
      <c r="V94" s="78"/>
      <c r="W94" s="78"/>
      <c r="X94" s="81"/>
      <c r="Y94" s="105"/>
      <c r="Z94" s="80"/>
      <c r="AA94" s="80"/>
      <c r="AB94" s="80"/>
      <c r="AC94" s="81"/>
      <c r="AD94" s="105"/>
      <c r="AE94" s="80"/>
      <c r="AF94" s="80"/>
      <c r="AG94" s="80"/>
      <c r="AH94" s="81"/>
      <c r="AI94" s="105"/>
      <c r="AJ94" s="80"/>
      <c r="AK94" s="80"/>
      <c r="AL94" s="80"/>
      <c r="AM94" s="81"/>
      <c r="AN94" s="105"/>
      <c r="AO94" s="80"/>
      <c r="AP94" s="80"/>
      <c r="AQ94" s="80"/>
      <c r="AR94" s="81"/>
      <c r="AS94" s="105"/>
      <c r="AT94" s="80"/>
      <c r="AU94" s="80"/>
      <c r="AV94" s="80"/>
      <c r="AW94" s="81"/>
      <c r="AX94" s="105"/>
      <c r="AY94" s="78"/>
      <c r="AZ94" s="78"/>
      <c r="BA94" s="78"/>
      <c r="BB94" s="81"/>
      <c r="BC94" s="105"/>
      <c r="BD94" s="78"/>
      <c r="BE94" s="78"/>
      <c r="BF94" s="78"/>
      <c r="BG94" s="81"/>
      <c r="BH94" s="105"/>
    </row>
    <row r="95" spans="1:60" s="106" customFormat="1" ht="24" customHeight="1" x14ac:dyDescent="0.3">
      <c r="A95" s="78"/>
      <c r="B95" s="78"/>
      <c r="C95" s="78"/>
      <c r="D95" s="79"/>
      <c r="E95" s="105"/>
      <c r="F95" s="80"/>
      <c r="G95" s="80"/>
      <c r="H95" s="80"/>
      <c r="I95" s="81"/>
      <c r="J95" s="105"/>
      <c r="K95" s="80"/>
      <c r="L95" s="80"/>
      <c r="M95" s="80"/>
      <c r="N95" s="81"/>
      <c r="O95" s="105"/>
      <c r="P95" s="78"/>
      <c r="Q95" s="78"/>
      <c r="R95" s="78"/>
      <c r="S95" s="79"/>
      <c r="T95" s="105"/>
      <c r="U95" s="78"/>
      <c r="V95" s="78"/>
      <c r="W95" s="78"/>
      <c r="X95" s="81"/>
      <c r="Y95" s="105"/>
      <c r="Z95" s="80"/>
      <c r="AA95" s="80"/>
      <c r="AB95" s="80"/>
      <c r="AC95" s="81"/>
      <c r="AD95" s="105"/>
      <c r="AE95" s="80"/>
      <c r="AF95" s="80"/>
      <c r="AG95" s="80"/>
      <c r="AH95" s="81"/>
      <c r="AI95" s="105"/>
      <c r="AJ95" s="80"/>
      <c r="AK95" s="80"/>
      <c r="AL95" s="80"/>
      <c r="AM95" s="81"/>
      <c r="AN95" s="105"/>
      <c r="AO95" s="80"/>
      <c r="AP95" s="80"/>
      <c r="AQ95" s="80"/>
      <c r="AR95" s="81"/>
      <c r="AS95" s="105"/>
      <c r="AT95" s="80"/>
      <c r="AU95" s="80"/>
      <c r="AV95" s="80"/>
      <c r="AW95" s="81"/>
      <c r="AX95" s="105"/>
      <c r="AY95" s="78"/>
      <c r="AZ95" s="78"/>
      <c r="BA95" s="78"/>
      <c r="BB95" s="81"/>
      <c r="BC95" s="105"/>
      <c r="BD95" s="78"/>
      <c r="BE95" s="78"/>
      <c r="BF95" s="78"/>
      <c r="BG95" s="81"/>
      <c r="BH95" s="105"/>
    </row>
    <row r="96" spans="1:60" s="106" customFormat="1" ht="24" customHeight="1" x14ac:dyDescent="0.3">
      <c r="A96" s="78"/>
      <c r="B96" s="78"/>
      <c r="C96" s="78"/>
      <c r="D96" s="79"/>
      <c r="E96" s="105"/>
      <c r="F96" s="80"/>
      <c r="G96" s="80"/>
      <c r="H96" s="80"/>
      <c r="I96" s="81"/>
      <c r="J96" s="105"/>
      <c r="K96" s="80"/>
      <c r="L96" s="80"/>
      <c r="M96" s="80"/>
      <c r="N96" s="81"/>
      <c r="O96" s="105"/>
      <c r="P96" s="78"/>
      <c r="Q96" s="78"/>
      <c r="R96" s="78"/>
      <c r="S96" s="79"/>
      <c r="T96" s="105"/>
      <c r="U96" s="78"/>
      <c r="V96" s="78"/>
      <c r="W96" s="78"/>
      <c r="X96" s="81"/>
      <c r="Y96" s="105"/>
      <c r="Z96" s="80"/>
      <c r="AA96" s="80"/>
      <c r="AB96" s="80"/>
      <c r="AC96" s="81"/>
      <c r="AD96" s="105"/>
      <c r="AE96" s="80"/>
      <c r="AF96" s="80"/>
      <c r="AG96" s="80"/>
      <c r="AH96" s="81"/>
      <c r="AI96" s="105"/>
      <c r="AJ96" s="80"/>
      <c r="AK96" s="80"/>
      <c r="AL96" s="80"/>
      <c r="AM96" s="81"/>
      <c r="AN96" s="105"/>
      <c r="AO96" s="80"/>
      <c r="AP96" s="80"/>
      <c r="AQ96" s="80"/>
      <c r="AR96" s="81"/>
      <c r="AS96" s="105"/>
      <c r="AT96" s="80"/>
      <c r="AU96" s="80"/>
      <c r="AV96" s="80"/>
      <c r="AW96" s="81"/>
      <c r="AX96" s="105"/>
      <c r="AY96" s="78"/>
      <c r="AZ96" s="78"/>
      <c r="BA96" s="78"/>
      <c r="BB96" s="81"/>
      <c r="BC96" s="105"/>
      <c r="BD96" s="78"/>
      <c r="BE96" s="78"/>
      <c r="BF96" s="78"/>
      <c r="BG96" s="81"/>
      <c r="BH96" s="105"/>
    </row>
    <row r="97" spans="1:60" s="106" customFormat="1" ht="24" customHeight="1" x14ac:dyDescent="0.3">
      <c r="A97" s="78"/>
      <c r="B97" s="78"/>
      <c r="C97" s="78"/>
      <c r="D97" s="79"/>
      <c r="E97" s="105"/>
      <c r="F97" s="80"/>
      <c r="G97" s="80"/>
      <c r="H97" s="80"/>
      <c r="I97" s="81"/>
      <c r="J97" s="105"/>
      <c r="K97" s="80"/>
      <c r="L97" s="80"/>
      <c r="M97" s="80"/>
      <c r="N97" s="81"/>
      <c r="O97" s="105"/>
      <c r="P97" s="78"/>
      <c r="Q97" s="78"/>
      <c r="R97" s="78"/>
      <c r="S97" s="79"/>
      <c r="T97" s="105"/>
      <c r="U97" s="78"/>
      <c r="V97" s="78"/>
      <c r="W97" s="78"/>
      <c r="X97" s="81"/>
      <c r="Y97" s="105"/>
      <c r="Z97" s="80"/>
      <c r="AA97" s="80"/>
      <c r="AB97" s="80"/>
      <c r="AC97" s="81"/>
      <c r="AD97" s="105"/>
      <c r="AE97" s="80"/>
      <c r="AF97" s="80"/>
      <c r="AG97" s="80"/>
      <c r="AH97" s="81"/>
      <c r="AI97" s="105"/>
      <c r="AJ97" s="80"/>
      <c r="AK97" s="80"/>
      <c r="AL97" s="80"/>
      <c r="AM97" s="81"/>
      <c r="AN97" s="105"/>
      <c r="AO97" s="80"/>
      <c r="AP97" s="80"/>
      <c r="AQ97" s="80"/>
      <c r="AR97" s="81"/>
      <c r="AS97" s="105"/>
      <c r="AT97" s="80"/>
      <c r="AU97" s="80"/>
      <c r="AV97" s="80"/>
      <c r="AW97" s="81"/>
      <c r="AX97" s="105"/>
      <c r="AY97" s="78"/>
      <c r="AZ97" s="78"/>
      <c r="BA97" s="78"/>
      <c r="BB97" s="81"/>
      <c r="BC97" s="105"/>
      <c r="BD97" s="78"/>
      <c r="BE97" s="78"/>
      <c r="BF97" s="78"/>
      <c r="BG97" s="81"/>
      <c r="BH97" s="105"/>
    </row>
    <row r="98" spans="1:60" s="106" customFormat="1" ht="24" customHeight="1" x14ac:dyDescent="0.3">
      <c r="A98" s="78"/>
      <c r="B98" s="78"/>
      <c r="C98" s="78"/>
      <c r="D98" s="79"/>
      <c r="E98" s="105"/>
      <c r="F98" s="80"/>
      <c r="G98" s="80"/>
      <c r="H98" s="80"/>
      <c r="I98" s="81"/>
      <c r="J98" s="105"/>
      <c r="K98" s="80"/>
      <c r="L98" s="80"/>
      <c r="M98" s="80"/>
      <c r="N98" s="81"/>
      <c r="O98" s="105"/>
      <c r="P98" s="78"/>
      <c r="Q98" s="78"/>
      <c r="R98" s="78"/>
      <c r="S98" s="79"/>
      <c r="T98" s="105"/>
      <c r="U98" s="78"/>
      <c r="V98" s="78"/>
      <c r="W98" s="78"/>
      <c r="X98" s="81"/>
      <c r="Y98" s="105"/>
      <c r="Z98" s="80"/>
      <c r="AA98" s="80"/>
      <c r="AB98" s="80"/>
      <c r="AC98" s="81"/>
      <c r="AD98" s="105"/>
      <c r="AE98" s="80"/>
      <c r="AF98" s="80"/>
      <c r="AG98" s="80"/>
      <c r="AH98" s="81"/>
      <c r="AI98" s="105"/>
      <c r="AJ98" s="80"/>
      <c r="AK98" s="80"/>
      <c r="AL98" s="80"/>
      <c r="AM98" s="81"/>
      <c r="AN98" s="105"/>
      <c r="AO98" s="80"/>
      <c r="AP98" s="80"/>
      <c r="AQ98" s="80"/>
      <c r="AR98" s="81"/>
      <c r="AS98" s="105"/>
      <c r="AT98" s="80"/>
      <c r="AU98" s="80"/>
      <c r="AV98" s="80"/>
      <c r="AW98" s="81"/>
      <c r="AX98" s="105"/>
      <c r="AY98" s="78"/>
      <c r="AZ98" s="78"/>
      <c r="BA98" s="78"/>
      <c r="BB98" s="81"/>
      <c r="BC98" s="105"/>
      <c r="BD98" s="78"/>
      <c r="BE98" s="78"/>
      <c r="BF98" s="78"/>
      <c r="BG98" s="81"/>
      <c r="BH98" s="105"/>
    </row>
    <row r="99" spans="1:60" s="106" customFormat="1" ht="24" customHeight="1" x14ac:dyDescent="0.3">
      <c r="A99" s="78"/>
      <c r="B99" s="78"/>
      <c r="C99" s="78"/>
      <c r="D99" s="79"/>
      <c r="E99" s="105"/>
      <c r="F99" s="80"/>
      <c r="G99" s="80"/>
      <c r="H99" s="80"/>
      <c r="I99" s="81"/>
      <c r="J99" s="105"/>
      <c r="K99" s="80"/>
      <c r="L99" s="80"/>
      <c r="M99" s="80"/>
      <c r="N99" s="81"/>
      <c r="O99" s="105"/>
      <c r="P99" s="78"/>
      <c r="Q99" s="78"/>
      <c r="R99" s="78"/>
      <c r="S99" s="79"/>
      <c r="T99" s="105"/>
      <c r="U99" s="78"/>
      <c r="V99" s="78"/>
      <c r="W99" s="78"/>
      <c r="X99" s="79"/>
      <c r="Y99" s="105"/>
      <c r="Z99" s="80"/>
      <c r="AA99" s="80"/>
      <c r="AB99" s="80"/>
      <c r="AC99" s="81"/>
      <c r="AD99" s="105"/>
      <c r="AE99" s="80"/>
      <c r="AF99" s="80"/>
      <c r="AG99" s="80"/>
      <c r="AH99" s="81"/>
      <c r="AI99" s="105"/>
      <c r="AJ99" s="80"/>
      <c r="AK99" s="80"/>
      <c r="AL99" s="80"/>
      <c r="AM99" s="81"/>
      <c r="AN99" s="105"/>
      <c r="AO99" s="80"/>
      <c r="AP99" s="80"/>
      <c r="AQ99" s="80"/>
      <c r="AR99" s="81"/>
      <c r="AS99" s="105"/>
      <c r="AT99" s="80"/>
      <c r="AU99" s="80"/>
      <c r="AV99" s="80"/>
      <c r="AW99" s="81"/>
      <c r="AX99" s="105"/>
      <c r="AY99" s="78"/>
      <c r="AZ99" s="78"/>
      <c r="BA99" s="78"/>
      <c r="BB99" s="79"/>
      <c r="BC99" s="105"/>
      <c r="BD99" s="78"/>
      <c r="BE99" s="78"/>
      <c r="BF99" s="78"/>
      <c r="BG99" s="79"/>
      <c r="BH99" s="105"/>
    </row>
    <row r="100" spans="1:60" s="106" customFormat="1" ht="24" customHeight="1" x14ac:dyDescent="0.3">
      <c r="A100" s="78"/>
      <c r="B100" s="78"/>
      <c r="C100" s="78"/>
      <c r="D100" s="79"/>
      <c r="E100" s="105"/>
      <c r="F100" s="80"/>
      <c r="G100" s="80"/>
      <c r="H100" s="80"/>
      <c r="I100" s="81"/>
      <c r="J100" s="105"/>
      <c r="K100" s="80"/>
      <c r="L100" s="80"/>
      <c r="M100" s="80"/>
      <c r="N100" s="81"/>
      <c r="O100" s="105"/>
      <c r="P100" s="78"/>
      <c r="Q100" s="78"/>
      <c r="R100" s="78"/>
      <c r="S100" s="79"/>
      <c r="T100" s="105"/>
      <c r="U100" s="78"/>
      <c r="V100" s="78"/>
      <c r="W100" s="78"/>
      <c r="X100" s="81"/>
      <c r="Y100" s="105"/>
      <c r="Z100" s="80"/>
      <c r="AA100" s="80"/>
      <c r="AB100" s="80"/>
      <c r="AC100" s="81"/>
      <c r="AD100" s="105"/>
      <c r="AE100" s="80"/>
      <c r="AF100" s="80"/>
      <c r="AG100" s="80"/>
      <c r="AH100" s="81"/>
      <c r="AI100" s="105"/>
      <c r="AJ100" s="80"/>
      <c r="AK100" s="80"/>
      <c r="AL100" s="80"/>
      <c r="AM100" s="81"/>
      <c r="AN100" s="105"/>
      <c r="AO100" s="80"/>
      <c r="AP100" s="80"/>
      <c r="AQ100" s="80"/>
      <c r="AR100" s="81"/>
      <c r="AS100" s="105"/>
      <c r="AT100" s="80"/>
      <c r="AU100" s="80"/>
      <c r="AV100" s="80"/>
      <c r="AW100" s="81"/>
      <c r="AX100" s="105"/>
      <c r="AY100" s="78"/>
      <c r="AZ100" s="78"/>
      <c r="BA100" s="78"/>
      <c r="BB100" s="81"/>
      <c r="BC100" s="105"/>
      <c r="BD100" s="78"/>
      <c r="BE100" s="78"/>
      <c r="BF100" s="78"/>
      <c r="BG100" s="81"/>
      <c r="BH100" s="105"/>
    </row>
    <row r="101" spans="1:60" s="106" customFormat="1" ht="24" customHeight="1" x14ac:dyDescent="0.3">
      <c r="A101" s="78"/>
      <c r="B101" s="78"/>
      <c r="C101" s="78"/>
      <c r="D101" s="79"/>
      <c r="E101" s="105"/>
      <c r="F101" s="80"/>
      <c r="G101" s="80"/>
      <c r="H101" s="80"/>
      <c r="I101" s="81"/>
      <c r="J101" s="105"/>
      <c r="K101" s="80"/>
      <c r="L101" s="80"/>
      <c r="M101" s="80"/>
      <c r="N101" s="81"/>
      <c r="O101" s="105"/>
      <c r="P101" s="78"/>
      <c r="Q101" s="78"/>
      <c r="R101" s="78"/>
      <c r="S101" s="79"/>
      <c r="T101" s="105"/>
      <c r="U101" s="78"/>
      <c r="V101" s="78"/>
      <c r="W101" s="78"/>
      <c r="X101" s="81"/>
      <c r="Y101" s="105"/>
      <c r="Z101" s="80"/>
      <c r="AA101" s="80"/>
      <c r="AB101" s="80"/>
      <c r="AC101" s="81"/>
      <c r="AD101" s="105"/>
      <c r="AE101" s="80"/>
      <c r="AF101" s="80"/>
      <c r="AG101" s="80"/>
      <c r="AH101" s="81"/>
      <c r="AI101" s="105"/>
      <c r="AJ101" s="80"/>
      <c r="AK101" s="80"/>
      <c r="AL101" s="80"/>
      <c r="AM101" s="81"/>
      <c r="AN101" s="105"/>
      <c r="AO101" s="80"/>
      <c r="AP101" s="80"/>
      <c r="AQ101" s="80"/>
      <c r="AR101" s="81"/>
      <c r="AS101" s="105"/>
      <c r="AT101" s="80"/>
      <c r="AU101" s="80"/>
      <c r="AV101" s="80"/>
      <c r="AW101" s="81"/>
      <c r="AX101" s="105"/>
      <c r="AY101" s="78"/>
      <c r="AZ101" s="78"/>
      <c r="BA101" s="78"/>
      <c r="BB101" s="81"/>
      <c r="BC101" s="105"/>
      <c r="BD101" s="78"/>
      <c r="BE101" s="78"/>
      <c r="BF101" s="78"/>
      <c r="BG101" s="81"/>
      <c r="BH101" s="105"/>
    </row>
    <row r="102" spans="1:60" s="106" customFormat="1" ht="24" customHeight="1" x14ac:dyDescent="0.3">
      <c r="A102" s="78"/>
      <c r="B102" s="78"/>
      <c r="C102" s="78"/>
      <c r="D102" s="79"/>
      <c r="E102" s="105"/>
      <c r="F102" s="80"/>
      <c r="G102" s="80"/>
      <c r="H102" s="80"/>
      <c r="I102" s="81"/>
      <c r="J102" s="105"/>
      <c r="K102" s="80"/>
      <c r="L102" s="80"/>
      <c r="M102" s="80"/>
      <c r="N102" s="81"/>
      <c r="O102" s="105"/>
      <c r="P102" s="78"/>
      <c r="Q102" s="78"/>
      <c r="R102" s="78"/>
      <c r="S102" s="79"/>
      <c r="T102" s="105"/>
      <c r="U102" s="78"/>
      <c r="V102" s="78"/>
      <c r="W102" s="78"/>
      <c r="X102" s="81"/>
      <c r="Y102" s="105"/>
      <c r="Z102" s="80"/>
      <c r="AA102" s="80"/>
      <c r="AB102" s="80"/>
      <c r="AC102" s="81"/>
      <c r="AD102" s="105"/>
      <c r="AE102" s="80"/>
      <c r="AF102" s="80"/>
      <c r="AG102" s="80"/>
      <c r="AH102" s="81"/>
      <c r="AI102" s="105"/>
      <c r="AJ102" s="80"/>
      <c r="AK102" s="80"/>
      <c r="AL102" s="80"/>
      <c r="AM102" s="81"/>
      <c r="AN102" s="105"/>
      <c r="AO102" s="80"/>
      <c r="AP102" s="80"/>
      <c r="AQ102" s="80"/>
      <c r="AR102" s="81"/>
      <c r="AS102" s="105"/>
      <c r="AT102" s="80"/>
      <c r="AU102" s="80"/>
      <c r="AV102" s="80"/>
      <c r="AW102" s="81"/>
      <c r="AX102" s="105"/>
      <c r="AY102" s="78"/>
      <c r="AZ102" s="78"/>
      <c r="BA102" s="78"/>
      <c r="BB102" s="81"/>
      <c r="BC102" s="105"/>
      <c r="BD102" s="78"/>
      <c r="BE102" s="78"/>
      <c r="BF102" s="78"/>
      <c r="BG102" s="81"/>
      <c r="BH102" s="105"/>
    </row>
    <row r="103" spans="1:60" s="106" customFormat="1" ht="24" customHeight="1" x14ac:dyDescent="0.3">
      <c r="A103" s="78"/>
      <c r="B103" s="78"/>
      <c r="C103" s="78"/>
      <c r="D103" s="79"/>
      <c r="E103" s="105"/>
      <c r="F103" s="80"/>
      <c r="G103" s="80"/>
      <c r="H103" s="80"/>
      <c r="I103" s="81"/>
      <c r="J103" s="105"/>
      <c r="K103" s="80"/>
      <c r="L103" s="80"/>
      <c r="M103" s="80"/>
      <c r="N103" s="81"/>
      <c r="O103" s="105"/>
      <c r="P103" s="78"/>
      <c r="Q103" s="78"/>
      <c r="R103" s="78"/>
      <c r="S103" s="79"/>
      <c r="T103" s="105"/>
      <c r="U103" s="78"/>
      <c r="V103" s="78"/>
      <c r="W103" s="78"/>
      <c r="X103" s="81"/>
      <c r="Y103" s="105"/>
      <c r="Z103" s="80"/>
      <c r="AA103" s="80"/>
      <c r="AB103" s="80"/>
      <c r="AC103" s="81"/>
      <c r="AD103" s="105"/>
      <c r="AE103" s="80"/>
      <c r="AF103" s="80"/>
      <c r="AG103" s="80"/>
      <c r="AH103" s="81"/>
      <c r="AI103" s="105"/>
      <c r="AJ103" s="80"/>
      <c r="AK103" s="80"/>
      <c r="AL103" s="80"/>
      <c r="AM103" s="81"/>
      <c r="AN103" s="105"/>
      <c r="AO103" s="80"/>
      <c r="AP103" s="80"/>
      <c r="AQ103" s="80"/>
      <c r="AR103" s="81"/>
      <c r="AS103" s="105"/>
      <c r="AT103" s="80"/>
      <c r="AU103" s="80"/>
      <c r="AV103" s="80"/>
      <c r="AW103" s="81"/>
      <c r="AX103" s="105"/>
      <c r="AY103" s="78"/>
      <c r="AZ103" s="78"/>
      <c r="BA103" s="78"/>
      <c r="BB103" s="81"/>
      <c r="BC103" s="105"/>
      <c r="BD103" s="78"/>
      <c r="BE103" s="78"/>
      <c r="BF103" s="78"/>
      <c r="BG103" s="81"/>
      <c r="BH103" s="105"/>
    </row>
    <row r="104" spans="1:60" s="106" customFormat="1" ht="24" customHeight="1" x14ac:dyDescent="0.3">
      <c r="A104" s="78"/>
      <c r="B104" s="78"/>
      <c r="C104" s="78"/>
      <c r="D104" s="79"/>
      <c r="E104" s="105"/>
      <c r="F104" s="80"/>
      <c r="G104" s="80"/>
      <c r="H104" s="80"/>
      <c r="I104" s="81"/>
      <c r="J104" s="105"/>
      <c r="K104" s="80"/>
      <c r="L104" s="80"/>
      <c r="M104" s="80"/>
      <c r="N104" s="81"/>
      <c r="O104" s="105"/>
      <c r="P104" s="78"/>
      <c r="Q104" s="78"/>
      <c r="R104" s="78"/>
      <c r="S104" s="79"/>
      <c r="T104" s="105"/>
      <c r="U104" s="78"/>
      <c r="V104" s="78"/>
      <c r="W104" s="78"/>
      <c r="X104" s="81"/>
      <c r="Y104" s="105"/>
      <c r="Z104" s="80"/>
      <c r="AA104" s="80"/>
      <c r="AB104" s="80"/>
      <c r="AC104" s="81"/>
      <c r="AD104" s="105"/>
      <c r="AE104" s="80"/>
      <c r="AF104" s="80"/>
      <c r="AG104" s="80"/>
      <c r="AH104" s="81"/>
      <c r="AI104" s="105"/>
      <c r="AJ104" s="80"/>
      <c r="AK104" s="80"/>
      <c r="AL104" s="80"/>
      <c r="AM104" s="81"/>
      <c r="AN104" s="105"/>
      <c r="AO104" s="80"/>
      <c r="AP104" s="80"/>
      <c r="AQ104" s="80"/>
      <c r="AR104" s="81"/>
      <c r="AS104" s="105"/>
      <c r="AT104" s="80"/>
      <c r="AU104" s="80"/>
      <c r="AV104" s="80"/>
      <c r="AW104" s="81"/>
      <c r="AX104" s="105"/>
      <c r="AY104" s="78"/>
      <c r="AZ104" s="78"/>
      <c r="BA104" s="78"/>
      <c r="BB104" s="81"/>
      <c r="BC104" s="105"/>
      <c r="BD104" s="78"/>
      <c r="BE104" s="78"/>
      <c r="BF104" s="78"/>
      <c r="BG104" s="81"/>
      <c r="BH104" s="105"/>
    </row>
    <row r="105" spans="1:60" s="106" customFormat="1" ht="24" customHeight="1" x14ac:dyDescent="0.3">
      <c r="A105" s="78"/>
      <c r="B105" s="78"/>
      <c r="C105" s="78"/>
      <c r="D105" s="79"/>
      <c r="E105" s="105"/>
      <c r="F105" s="80"/>
      <c r="G105" s="80"/>
      <c r="H105" s="80"/>
      <c r="I105" s="81"/>
      <c r="J105" s="105"/>
      <c r="K105" s="80"/>
      <c r="L105" s="80"/>
      <c r="M105" s="80"/>
      <c r="N105" s="81"/>
      <c r="O105" s="105"/>
      <c r="P105" s="78"/>
      <c r="Q105" s="78"/>
      <c r="R105" s="78"/>
      <c r="S105" s="79"/>
      <c r="T105" s="105"/>
      <c r="U105" s="78"/>
      <c r="V105" s="78"/>
      <c r="W105" s="78"/>
      <c r="X105" s="81"/>
      <c r="Y105" s="105"/>
      <c r="Z105" s="80"/>
      <c r="AA105" s="80"/>
      <c r="AB105" s="80"/>
      <c r="AC105" s="81"/>
      <c r="AD105" s="105"/>
      <c r="AE105" s="80"/>
      <c r="AF105" s="80"/>
      <c r="AG105" s="80"/>
      <c r="AH105" s="81"/>
      <c r="AI105" s="105"/>
      <c r="AJ105" s="80"/>
      <c r="AK105" s="80"/>
      <c r="AL105" s="80"/>
      <c r="AM105" s="81"/>
      <c r="AN105" s="105"/>
      <c r="AO105" s="80"/>
      <c r="AP105" s="80"/>
      <c r="AQ105" s="80"/>
      <c r="AR105" s="81"/>
      <c r="AS105" s="105"/>
      <c r="AT105" s="80"/>
      <c r="AU105" s="80"/>
      <c r="AV105" s="80"/>
      <c r="AW105" s="81"/>
      <c r="AX105" s="105"/>
      <c r="AY105" s="78"/>
      <c r="AZ105" s="78"/>
      <c r="BA105" s="78"/>
      <c r="BB105" s="81"/>
      <c r="BC105" s="105"/>
      <c r="BD105" s="78"/>
      <c r="BE105" s="78"/>
      <c r="BF105" s="78"/>
      <c r="BG105" s="81"/>
      <c r="BH105" s="105"/>
    </row>
    <row r="106" spans="1:60" s="106" customFormat="1" ht="24" customHeight="1" x14ac:dyDescent="0.3">
      <c r="A106" s="78"/>
      <c r="B106" s="78"/>
      <c r="C106" s="78"/>
      <c r="D106" s="79"/>
      <c r="E106" s="105"/>
      <c r="F106" s="80"/>
      <c r="G106" s="80"/>
      <c r="H106" s="80"/>
      <c r="I106" s="81"/>
      <c r="J106" s="105"/>
      <c r="K106" s="80"/>
      <c r="L106" s="80"/>
      <c r="M106" s="80"/>
      <c r="N106" s="81"/>
      <c r="O106" s="105"/>
      <c r="P106" s="78"/>
      <c r="Q106" s="78"/>
      <c r="R106" s="78"/>
      <c r="S106" s="79"/>
      <c r="T106" s="105"/>
      <c r="U106" s="78"/>
      <c r="V106" s="78"/>
      <c r="W106" s="78"/>
      <c r="X106" s="81"/>
      <c r="Y106" s="105"/>
      <c r="Z106" s="80"/>
      <c r="AA106" s="80"/>
      <c r="AB106" s="80"/>
      <c r="AC106" s="81"/>
      <c r="AD106" s="105"/>
      <c r="AE106" s="80"/>
      <c r="AF106" s="80"/>
      <c r="AG106" s="80"/>
      <c r="AH106" s="81"/>
      <c r="AI106" s="105"/>
      <c r="AJ106" s="80"/>
      <c r="AK106" s="80"/>
      <c r="AL106" s="80"/>
      <c r="AM106" s="81"/>
      <c r="AN106" s="105"/>
      <c r="AO106" s="80"/>
      <c r="AP106" s="80"/>
      <c r="AQ106" s="80"/>
      <c r="AR106" s="81"/>
      <c r="AS106" s="105"/>
      <c r="AT106" s="80"/>
      <c r="AU106" s="80"/>
      <c r="AV106" s="80"/>
      <c r="AW106" s="81"/>
      <c r="AX106" s="105"/>
      <c r="AY106" s="78"/>
      <c r="AZ106" s="78"/>
      <c r="BA106" s="78"/>
      <c r="BB106" s="81"/>
      <c r="BC106" s="105"/>
      <c r="BD106" s="78"/>
      <c r="BE106" s="78"/>
      <c r="BF106" s="78"/>
      <c r="BG106" s="81"/>
      <c r="BH106" s="105"/>
    </row>
    <row r="107" spans="1:60" s="106" customFormat="1" ht="24" customHeight="1" x14ac:dyDescent="0.3">
      <c r="A107" s="78"/>
      <c r="B107" s="78"/>
      <c r="C107" s="78"/>
      <c r="D107" s="79"/>
      <c r="E107" s="105"/>
      <c r="F107" s="80"/>
      <c r="G107" s="80"/>
      <c r="H107" s="80"/>
      <c r="I107" s="81"/>
      <c r="J107" s="105"/>
      <c r="K107" s="80"/>
      <c r="L107" s="80"/>
      <c r="M107" s="80"/>
      <c r="N107" s="81"/>
      <c r="O107" s="105"/>
      <c r="P107" s="78"/>
      <c r="Q107" s="78"/>
      <c r="R107" s="78"/>
      <c r="S107" s="79"/>
      <c r="T107" s="105"/>
      <c r="U107" s="78"/>
      <c r="V107" s="78"/>
      <c r="W107" s="78"/>
      <c r="X107" s="81"/>
      <c r="Y107" s="105"/>
      <c r="Z107" s="80"/>
      <c r="AA107" s="80"/>
      <c r="AB107" s="80"/>
      <c r="AC107" s="81"/>
      <c r="AD107" s="105"/>
      <c r="AE107" s="80"/>
      <c r="AF107" s="80"/>
      <c r="AG107" s="80"/>
      <c r="AH107" s="81"/>
      <c r="AI107" s="105"/>
      <c r="AJ107" s="80"/>
      <c r="AK107" s="80"/>
      <c r="AL107" s="80"/>
      <c r="AM107" s="81"/>
      <c r="AN107" s="105"/>
      <c r="AO107" s="80"/>
      <c r="AP107" s="80"/>
      <c r="AQ107" s="80"/>
      <c r="AR107" s="81"/>
      <c r="AS107" s="105"/>
      <c r="AT107" s="80"/>
      <c r="AU107" s="80"/>
      <c r="AV107" s="80"/>
      <c r="AW107" s="81"/>
      <c r="AX107" s="105"/>
      <c r="AY107" s="78"/>
      <c r="AZ107" s="78"/>
      <c r="BA107" s="78"/>
      <c r="BB107" s="81"/>
      <c r="BC107" s="105"/>
      <c r="BD107" s="78"/>
      <c r="BE107" s="78"/>
      <c r="BF107" s="78"/>
      <c r="BG107" s="81"/>
      <c r="BH107" s="105"/>
    </row>
    <row r="108" spans="1:60" s="106" customFormat="1" ht="24" customHeight="1" x14ac:dyDescent="0.3">
      <c r="A108" s="78"/>
      <c r="B108" s="78"/>
      <c r="C108" s="78"/>
      <c r="D108" s="79"/>
      <c r="E108" s="105"/>
      <c r="F108" s="80"/>
      <c r="G108" s="80"/>
      <c r="H108" s="80"/>
      <c r="I108" s="81"/>
      <c r="J108" s="105"/>
      <c r="K108" s="80"/>
      <c r="L108" s="80"/>
      <c r="M108" s="80"/>
      <c r="N108" s="81"/>
      <c r="O108" s="105"/>
      <c r="P108" s="78"/>
      <c r="Q108" s="78"/>
      <c r="R108" s="78"/>
      <c r="S108" s="79"/>
      <c r="T108" s="105"/>
      <c r="U108" s="78"/>
      <c r="V108" s="78"/>
      <c r="W108" s="78"/>
      <c r="X108" s="81"/>
      <c r="Y108" s="105"/>
      <c r="Z108" s="80"/>
      <c r="AA108" s="80"/>
      <c r="AB108" s="80"/>
      <c r="AC108" s="81"/>
      <c r="AD108" s="105"/>
      <c r="AE108" s="80"/>
      <c r="AF108" s="80"/>
      <c r="AG108" s="80"/>
      <c r="AH108" s="81"/>
      <c r="AI108" s="105"/>
      <c r="AJ108" s="80"/>
      <c r="AK108" s="80"/>
      <c r="AL108" s="80"/>
      <c r="AM108" s="81"/>
      <c r="AN108" s="105"/>
      <c r="AO108" s="80"/>
      <c r="AP108" s="80"/>
      <c r="AQ108" s="80"/>
      <c r="AR108" s="81"/>
      <c r="AS108" s="105"/>
      <c r="AT108" s="80"/>
      <c r="AU108" s="80"/>
      <c r="AV108" s="80"/>
      <c r="AW108" s="81"/>
      <c r="AX108" s="105"/>
      <c r="AY108" s="78"/>
      <c r="AZ108" s="78"/>
      <c r="BA108" s="78"/>
      <c r="BB108" s="81"/>
      <c r="BC108" s="105"/>
      <c r="BD108" s="78"/>
      <c r="BE108" s="78"/>
      <c r="BF108" s="78"/>
      <c r="BG108" s="81"/>
      <c r="BH108" s="105"/>
    </row>
    <row r="109" spans="1:60" s="106" customFormat="1" ht="24" customHeight="1" x14ac:dyDescent="0.3">
      <c r="A109" s="78"/>
      <c r="B109" s="78"/>
      <c r="C109" s="78"/>
      <c r="D109" s="79"/>
      <c r="E109" s="105"/>
      <c r="F109" s="80"/>
      <c r="G109" s="80"/>
      <c r="H109" s="80"/>
      <c r="I109" s="81"/>
      <c r="J109" s="105"/>
      <c r="K109" s="80"/>
      <c r="L109" s="80"/>
      <c r="M109" s="80"/>
      <c r="N109" s="81"/>
      <c r="O109" s="105"/>
      <c r="P109" s="78"/>
      <c r="Q109" s="78"/>
      <c r="R109" s="78"/>
      <c r="S109" s="79"/>
      <c r="T109" s="105"/>
      <c r="U109" s="78"/>
      <c r="V109" s="78"/>
      <c r="W109" s="78"/>
      <c r="X109" s="81"/>
      <c r="Y109" s="105"/>
      <c r="Z109" s="80"/>
      <c r="AA109" s="80"/>
      <c r="AB109" s="80"/>
      <c r="AC109" s="81"/>
      <c r="AD109" s="105"/>
      <c r="AE109" s="80"/>
      <c r="AF109" s="80"/>
      <c r="AG109" s="80"/>
      <c r="AH109" s="81"/>
      <c r="AI109" s="105"/>
      <c r="AJ109" s="80"/>
      <c r="AK109" s="80"/>
      <c r="AL109" s="80"/>
      <c r="AM109" s="81"/>
      <c r="AN109" s="105"/>
      <c r="AO109" s="80"/>
      <c r="AP109" s="80"/>
      <c r="AQ109" s="80"/>
      <c r="AR109" s="81"/>
      <c r="AS109" s="105"/>
      <c r="AT109" s="80"/>
      <c r="AU109" s="80"/>
      <c r="AV109" s="80"/>
      <c r="AW109" s="81"/>
      <c r="AX109" s="105"/>
      <c r="AY109" s="78"/>
      <c r="AZ109" s="78"/>
      <c r="BA109" s="78"/>
      <c r="BB109" s="81"/>
      <c r="BC109" s="105"/>
      <c r="BD109" s="78"/>
      <c r="BE109" s="78"/>
      <c r="BF109" s="78"/>
      <c r="BG109" s="81"/>
      <c r="BH109" s="105"/>
    </row>
    <row r="110" spans="1:60" s="106" customFormat="1" ht="24" customHeight="1" x14ac:dyDescent="0.3">
      <c r="A110" s="78"/>
      <c r="B110" s="78"/>
      <c r="C110" s="78"/>
      <c r="D110" s="79"/>
      <c r="E110" s="105"/>
      <c r="F110" s="80"/>
      <c r="G110" s="80"/>
      <c r="H110" s="80"/>
      <c r="I110" s="81"/>
      <c r="J110" s="105"/>
      <c r="K110" s="80"/>
      <c r="L110" s="80"/>
      <c r="M110" s="80"/>
      <c r="N110" s="81"/>
      <c r="O110" s="105"/>
      <c r="P110" s="78"/>
      <c r="Q110" s="78"/>
      <c r="R110" s="78"/>
      <c r="S110" s="79"/>
      <c r="T110" s="105"/>
      <c r="U110" s="78"/>
      <c r="V110" s="78"/>
      <c r="W110" s="78"/>
      <c r="X110" s="81"/>
      <c r="Y110" s="105"/>
      <c r="Z110" s="80"/>
      <c r="AA110" s="80"/>
      <c r="AB110" s="80"/>
      <c r="AC110" s="81"/>
      <c r="AD110" s="105"/>
      <c r="AE110" s="80"/>
      <c r="AF110" s="80"/>
      <c r="AG110" s="80"/>
      <c r="AH110" s="81"/>
      <c r="AI110" s="105"/>
      <c r="AJ110" s="80"/>
      <c r="AK110" s="80"/>
      <c r="AL110" s="80"/>
      <c r="AM110" s="81"/>
      <c r="AN110" s="105"/>
      <c r="AO110" s="80"/>
      <c r="AP110" s="80"/>
      <c r="AQ110" s="80"/>
      <c r="AR110" s="81"/>
      <c r="AS110" s="105"/>
      <c r="AT110" s="80"/>
      <c r="AU110" s="80"/>
      <c r="AV110" s="80"/>
      <c r="AW110" s="81"/>
      <c r="AX110" s="105"/>
      <c r="AY110" s="78"/>
      <c r="AZ110" s="78"/>
      <c r="BA110" s="78"/>
      <c r="BB110" s="81"/>
      <c r="BC110" s="105"/>
      <c r="BD110" s="78"/>
      <c r="BE110" s="78"/>
      <c r="BF110" s="78"/>
      <c r="BG110" s="81"/>
      <c r="BH110" s="105"/>
    </row>
    <row r="111" spans="1:60" s="106" customFormat="1" ht="24" customHeight="1" x14ac:dyDescent="0.3">
      <c r="A111" s="78"/>
      <c r="B111" s="78"/>
      <c r="C111" s="78"/>
      <c r="D111" s="79"/>
      <c r="E111" s="105"/>
      <c r="F111" s="80"/>
      <c r="G111" s="80"/>
      <c r="H111" s="80"/>
      <c r="I111" s="81"/>
      <c r="J111" s="105"/>
      <c r="K111" s="80"/>
      <c r="L111" s="80"/>
      <c r="M111" s="80"/>
      <c r="N111" s="81"/>
      <c r="O111" s="105"/>
      <c r="P111" s="78"/>
      <c r="Q111" s="78"/>
      <c r="R111" s="78"/>
      <c r="S111" s="79"/>
      <c r="T111" s="105"/>
      <c r="U111" s="78"/>
      <c r="V111" s="78"/>
      <c r="W111" s="78"/>
      <c r="X111" s="79"/>
      <c r="Y111" s="105"/>
      <c r="Z111" s="80"/>
      <c r="AA111" s="80"/>
      <c r="AB111" s="80"/>
      <c r="AC111" s="81"/>
      <c r="AD111" s="105"/>
      <c r="AE111" s="80"/>
      <c r="AF111" s="80"/>
      <c r="AG111" s="80"/>
      <c r="AH111" s="81"/>
      <c r="AI111" s="105"/>
      <c r="AJ111" s="80"/>
      <c r="AK111" s="80"/>
      <c r="AL111" s="80"/>
      <c r="AM111" s="81"/>
      <c r="AN111" s="105"/>
      <c r="AO111" s="80"/>
      <c r="AP111" s="80"/>
      <c r="AQ111" s="80"/>
      <c r="AR111" s="81"/>
      <c r="AS111" s="105"/>
      <c r="AT111" s="80"/>
      <c r="AU111" s="80"/>
      <c r="AV111" s="80"/>
      <c r="AW111" s="81"/>
      <c r="AX111" s="105"/>
      <c r="AY111" s="78"/>
      <c r="AZ111" s="78"/>
      <c r="BA111" s="78"/>
      <c r="BB111" s="79"/>
      <c r="BC111" s="105"/>
      <c r="BD111" s="78"/>
      <c r="BE111" s="78"/>
      <c r="BF111" s="78"/>
      <c r="BG111" s="79"/>
      <c r="BH111" s="105"/>
    </row>
    <row r="112" spans="1:60" s="106" customFormat="1" ht="24" customHeight="1" x14ac:dyDescent="0.3">
      <c r="A112" s="78"/>
      <c r="B112" s="78"/>
      <c r="C112" s="78"/>
      <c r="D112" s="79"/>
      <c r="E112" s="105"/>
      <c r="F112" s="80"/>
      <c r="G112" s="80"/>
      <c r="H112" s="80"/>
      <c r="I112" s="81"/>
      <c r="J112" s="105"/>
      <c r="K112" s="80"/>
      <c r="L112" s="80"/>
      <c r="M112" s="80"/>
      <c r="N112" s="81"/>
      <c r="O112" s="105"/>
      <c r="P112" s="78"/>
      <c r="Q112" s="78"/>
      <c r="R112" s="78"/>
      <c r="S112" s="79"/>
      <c r="T112" s="105"/>
      <c r="U112" s="78"/>
      <c r="V112" s="78"/>
      <c r="W112" s="78"/>
      <c r="X112" s="81"/>
      <c r="Y112" s="105"/>
      <c r="Z112" s="80"/>
      <c r="AA112" s="80"/>
      <c r="AB112" s="80"/>
      <c r="AC112" s="81"/>
      <c r="AD112" s="105"/>
      <c r="AE112" s="80"/>
      <c r="AF112" s="80"/>
      <c r="AG112" s="80"/>
      <c r="AH112" s="81"/>
      <c r="AI112" s="105"/>
      <c r="AJ112" s="80"/>
      <c r="AK112" s="80"/>
      <c r="AL112" s="80"/>
      <c r="AM112" s="81"/>
      <c r="AN112" s="105"/>
      <c r="AO112" s="80"/>
      <c r="AP112" s="80"/>
      <c r="AQ112" s="80"/>
      <c r="AR112" s="81"/>
      <c r="AS112" s="105"/>
      <c r="AT112" s="80"/>
      <c r="AU112" s="80"/>
      <c r="AV112" s="80"/>
      <c r="AW112" s="81"/>
      <c r="AX112" s="105"/>
      <c r="AY112" s="78"/>
      <c r="AZ112" s="78"/>
      <c r="BA112" s="78"/>
      <c r="BB112" s="81"/>
      <c r="BC112" s="105"/>
      <c r="BD112" s="78"/>
      <c r="BE112" s="78"/>
      <c r="BF112" s="78"/>
      <c r="BG112" s="81"/>
      <c r="BH112" s="105"/>
    </row>
    <row r="113" spans="1:60" s="106" customFormat="1" ht="24" customHeight="1" x14ac:dyDescent="0.3">
      <c r="A113" s="78"/>
      <c r="B113" s="78"/>
      <c r="C113" s="78"/>
      <c r="D113" s="79"/>
      <c r="E113" s="105"/>
      <c r="F113" s="80"/>
      <c r="G113" s="80"/>
      <c r="H113" s="80"/>
      <c r="I113" s="81"/>
      <c r="J113" s="105"/>
      <c r="K113" s="80"/>
      <c r="L113" s="80"/>
      <c r="M113" s="80"/>
      <c r="N113" s="81"/>
      <c r="O113" s="105"/>
      <c r="P113" s="78"/>
      <c r="Q113" s="78"/>
      <c r="R113" s="78"/>
      <c r="S113" s="79"/>
      <c r="T113" s="105"/>
      <c r="U113" s="78"/>
      <c r="V113" s="78"/>
      <c r="W113" s="78"/>
      <c r="X113" s="81"/>
      <c r="Y113" s="105"/>
      <c r="Z113" s="80"/>
      <c r="AA113" s="80"/>
      <c r="AB113" s="80"/>
      <c r="AC113" s="81"/>
      <c r="AD113" s="105"/>
      <c r="AE113" s="80"/>
      <c r="AF113" s="80"/>
      <c r="AG113" s="80"/>
      <c r="AH113" s="81"/>
      <c r="AI113" s="105"/>
      <c r="AJ113" s="80"/>
      <c r="AK113" s="80"/>
      <c r="AL113" s="80"/>
      <c r="AM113" s="81"/>
      <c r="AN113" s="105"/>
      <c r="AO113" s="80"/>
      <c r="AP113" s="80"/>
      <c r="AQ113" s="80"/>
      <c r="AR113" s="81"/>
      <c r="AS113" s="105"/>
      <c r="AT113" s="80"/>
      <c r="AU113" s="80"/>
      <c r="AV113" s="80"/>
      <c r="AW113" s="81"/>
      <c r="AX113" s="105"/>
      <c r="AY113" s="78"/>
      <c r="AZ113" s="78"/>
      <c r="BA113" s="78"/>
      <c r="BB113" s="81"/>
      <c r="BC113" s="105"/>
      <c r="BD113" s="78"/>
      <c r="BE113" s="78"/>
      <c r="BF113" s="78"/>
      <c r="BG113" s="81"/>
      <c r="BH113" s="105"/>
    </row>
    <row r="114" spans="1:60" s="106" customFormat="1" ht="24" customHeight="1" x14ac:dyDescent="0.3">
      <c r="A114" s="78"/>
      <c r="B114" s="78"/>
      <c r="C114" s="78"/>
      <c r="D114" s="79"/>
      <c r="E114" s="105"/>
      <c r="F114" s="80"/>
      <c r="G114" s="80"/>
      <c r="H114" s="80"/>
      <c r="I114" s="81"/>
      <c r="J114" s="105"/>
      <c r="K114" s="80"/>
      <c r="L114" s="80"/>
      <c r="M114" s="80"/>
      <c r="N114" s="81"/>
      <c r="O114" s="105"/>
      <c r="P114" s="78"/>
      <c r="Q114" s="78"/>
      <c r="R114" s="78"/>
      <c r="S114" s="79"/>
      <c r="T114" s="105"/>
      <c r="U114" s="78"/>
      <c r="V114" s="78"/>
      <c r="W114" s="78"/>
      <c r="X114" s="81"/>
      <c r="Y114" s="105"/>
      <c r="Z114" s="80"/>
      <c r="AA114" s="80"/>
      <c r="AB114" s="80"/>
      <c r="AC114" s="81"/>
      <c r="AD114" s="105"/>
      <c r="AE114" s="80"/>
      <c r="AF114" s="80"/>
      <c r="AG114" s="80"/>
      <c r="AH114" s="81"/>
      <c r="AI114" s="105"/>
      <c r="AJ114" s="80"/>
      <c r="AK114" s="80"/>
      <c r="AL114" s="80"/>
      <c r="AM114" s="81"/>
      <c r="AN114" s="105"/>
      <c r="AO114" s="80"/>
      <c r="AP114" s="80"/>
      <c r="AQ114" s="80"/>
      <c r="AR114" s="81"/>
      <c r="AS114" s="105"/>
      <c r="AT114" s="80"/>
      <c r="AU114" s="80"/>
      <c r="AV114" s="80"/>
      <c r="AW114" s="81"/>
      <c r="AX114" s="105"/>
      <c r="AY114" s="78"/>
      <c r="AZ114" s="78"/>
      <c r="BA114" s="78"/>
      <c r="BB114" s="81"/>
      <c r="BC114" s="105"/>
      <c r="BD114" s="78"/>
      <c r="BE114" s="78"/>
      <c r="BF114" s="78"/>
      <c r="BG114" s="81"/>
      <c r="BH114" s="105"/>
    </row>
    <row r="115" spans="1:60" s="106" customFormat="1" ht="24" customHeight="1" x14ac:dyDescent="0.3">
      <c r="A115" s="78"/>
      <c r="B115" s="78"/>
      <c r="C115" s="78"/>
      <c r="D115" s="79"/>
      <c r="E115" s="105"/>
      <c r="F115" s="80"/>
      <c r="G115" s="80"/>
      <c r="H115" s="80"/>
      <c r="I115" s="81"/>
      <c r="J115" s="105"/>
      <c r="K115" s="80"/>
      <c r="L115" s="80"/>
      <c r="M115" s="80"/>
      <c r="N115" s="81"/>
      <c r="O115" s="105"/>
      <c r="P115" s="78"/>
      <c r="Q115" s="78"/>
      <c r="R115" s="78"/>
      <c r="S115" s="79"/>
      <c r="T115" s="105"/>
      <c r="U115" s="78"/>
      <c r="V115" s="78"/>
      <c r="W115" s="78"/>
      <c r="X115" s="81"/>
      <c r="Y115" s="105"/>
      <c r="Z115" s="80"/>
      <c r="AA115" s="80"/>
      <c r="AB115" s="80"/>
      <c r="AC115" s="81"/>
      <c r="AD115" s="105"/>
      <c r="AE115" s="80"/>
      <c r="AF115" s="80"/>
      <c r="AG115" s="80"/>
      <c r="AH115" s="81"/>
      <c r="AI115" s="105"/>
      <c r="AJ115" s="80"/>
      <c r="AK115" s="80"/>
      <c r="AL115" s="80"/>
      <c r="AM115" s="81"/>
      <c r="AN115" s="105"/>
      <c r="AO115" s="80"/>
      <c r="AP115" s="80"/>
      <c r="AQ115" s="80"/>
      <c r="AR115" s="81"/>
      <c r="AS115" s="105"/>
      <c r="AT115" s="80"/>
      <c r="AU115" s="80"/>
      <c r="AV115" s="80"/>
      <c r="AW115" s="81"/>
      <c r="AX115" s="105"/>
      <c r="AY115" s="78"/>
      <c r="AZ115" s="78"/>
      <c r="BA115" s="78"/>
      <c r="BB115" s="81"/>
      <c r="BC115" s="105"/>
      <c r="BD115" s="78"/>
      <c r="BE115" s="78"/>
      <c r="BF115" s="78"/>
      <c r="BG115" s="81"/>
      <c r="BH115" s="105"/>
    </row>
    <row r="116" spans="1:60" s="106" customFormat="1" ht="24" customHeight="1" x14ac:dyDescent="0.3">
      <c r="A116" s="78"/>
      <c r="B116" s="78"/>
      <c r="C116" s="78"/>
      <c r="D116" s="79"/>
      <c r="E116" s="105"/>
      <c r="F116" s="80"/>
      <c r="G116" s="80"/>
      <c r="H116" s="80"/>
      <c r="I116" s="81"/>
      <c r="J116" s="105"/>
      <c r="K116" s="80"/>
      <c r="L116" s="80"/>
      <c r="M116" s="80"/>
      <c r="N116" s="81"/>
      <c r="O116" s="105"/>
      <c r="P116" s="78"/>
      <c r="Q116" s="78"/>
      <c r="R116" s="78"/>
      <c r="S116" s="79"/>
      <c r="T116" s="105"/>
      <c r="U116" s="78"/>
      <c r="V116" s="78"/>
      <c r="W116" s="78"/>
      <c r="X116" s="81"/>
      <c r="Y116" s="105"/>
      <c r="Z116" s="80"/>
      <c r="AA116" s="80"/>
      <c r="AB116" s="80"/>
      <c r="AC116" s="81"/>
      <c r="AD116" s="105"/>
      <c r="AE116" s="80"/>
      <c r="AF116" s="80"/>
      <c r="AG116" s="80"/>
      <c r="AH116" s="81"/>
      <c r="AI116" s="105"/>
      <c r="AJ116" s="80"/>
      <c r="AK116" s="80"/>
      <c r="AL116" s="80"/>
      <c r="AM116" s="81"/>
      <c r="AN116" s="105"/>
      <c r="AO116" s="80"/>
      <c r="AP116" s="80"/>
      <c r="AQ116" s="80"/>
      <c r="AR116" s="81"/>
      <c r="AS116" s="105"/>
      <c r="AT116" s="80"/>
      <c r="AU116" s="80"/>
      <c r="AV116" s="80"/>
      <c r="AW116" s="81"/>
      <c r="AX116" s="105"/>
      <c r="AY116" s="78"/>
      <c r="AZ116" s="78"/>
      <c r="BA116" s="78"/>
      <c r="BB116" s="81"/>
      <c r="BC116" s="105"/>
      <c r="BD116" s="78"/>
      <c r="BE116" s="78"/>
      <c r="BF116" s="78"/>
      <c r="BG116" s="81"/>
      <c r="BH116" s="105"/>
    </row>
    <row r="117" spans="1:60" s="106" customFormat="1" ht="24" customHeight="1" x14ac:dyDescent="0.3">
      <c r="A117" s="78"/>
      <c r="B117" s="78"/>
      <c r="C117" s="78"/>
      <c r="D117" s="79"/>
      <c r="E117" s="105"/>
      <c r="F117" s="80"/>
      <c r="G117" s="80"/>
      <c r="H117" s="80"/>
      <c r="I117" s="81"/>
      <c r="J117" s="105"/>
      <c r="K117" s="80"/>
      <c r="L117" s="80"/>
      <c r="M117" s="80"/>
      <c r="N117" s="81"/>
      <c r="O117" s="105"/>
      <c r="P117" s="78"/>
      <c r="Q117" s="78"/>
      <c r="R117" s="78"/>
      <c r="S117" s="79"/>
      <c r="T117" s="105"/>
      <c r="U117" s="78"/>
      <c r="V117" s="78"/>
      <c r="W117" s="78"/>
      <c r="X117" s="81"/>
      <c r="Y117" s="105"/>
      <c r="Z117" s="80"/>
      <c r="AA117" s="80"/>
      <c r="AB117" s="80"/>
      <c r="AC117" s="81"/>
      <c r="AD117" s="105"/>
      <c r="AE117" s="80"/>
      <c r="AF117" s="80"/>
      <c r="AG117" s="80"/>
      <c r="AH117" s="81"/>
      <c r="AI117" s="105"/>
      <c r="AJ117" s="80"/>
      <c r="AK117" s="80"/>
      <c r="AL117" s="80"/>
      <c r="AM117" s="81"/>
      <c r="AN117" s="105"/>
      <c r="AO117" s="80"/>
      <c r="AP117" s="80"/>
      <c r="AQ117" s="80"/>
      <c r="AR117" s="81"/>
      <c r="AS117" s="105"/>
      <c r="AT117" s="80"/>
      <c r="AU117" s="80"/>
      <c r="AV117" s="80"/>
      <c r="AW117" s="81"/>
      <c r="AX117" s="105"/>
      <c r="AY117" s="78"/>
      <c r="AZ117" s="78"/>
      <c r="BA117" s="78"/>
      <c r="BB117" s="81"/>
      <c r="BC117" s="105"/>
      <c r="BD117" s="78"/>
      <c r="BE117" s="78"/>
      <c r="BF117" s="78"/>
      <c r="BG117" s="81"/>
      <c r="BH117" s="105"/>
    </row>
    <row r="118" spans="1:60" s="106" customFormat="1" ht="24" customHeight="1" x14ac:dyDescent="0.3">
      <c r="A118" s="78"/>
      <c r="B118" s="78"/>
      <c r="C118" s="78"/>
      <c r="D118" s="79"/>
      <c r="E118" s="105"/>
      <c r="F118" s="80"/>
      <c r="G118" s="80"/>
      <c r="H118" s="80"/>
      <c r="I118" s="81"/>
      <c r="J118" s="105"/>
      <c r="K118" s="80"/>
      <c r="L118" s="80"/>
      <c r="M118" s="80"/>
      <c r="N118" s="81"/>
      <c r="O118" s="105"/>
      <c r="P118" s="78"/>
      <c r="Q118" s="78"/>
      <c r="R118" s="78"/>
      <c r="S118" s="79"/>
      <c r="T118" s="105"/>
      <c r="U118" s="78"/>
      <c r="V118" s="78"/>
      <c r="W118" s="78"/>
      <c r="X118" s="81"/>
      <c r="Y118" s="105"/>
      <c r="Z118" s="80"/>
      <c r="AA118" s="80"/>
      <c r="AB118" s="80"/>
      <c r="AC118" s="81"/>
      <c r="AD118" s="105"/>
      <c r="AE118" s="80"/>
      <c r="AF118" s="80"/>
      <c r="AG118" s="80"/>
      <c r="AH118" s="81"/>
      <c r="AI118" s="105"/>
      <c r="AJ118" s="80"/>
      <c r="AK118" s="80"/>
      <c r="AL118" s="80"/>
      <c r="AM118" s="81"/>
      <c r="AN118" s="105"/>
      <c r="AO118" s="80"/>
      <c r="AP118" s="80"/>
      <c r="AQ118" s="80"/>
      <c r="AR118" s="81"/>
      <c r="AS118" s="105"/>
      <c r="AT118" s="80"/>
      <c r="AU118" s="80"/>
      <c r="AV118" s="80"/>
      <c r="AW118" s="81"/>
      <c r="AX118" s="105"/>
      <c r="AY118" s="78"/>
      <c r="AZ118" s="78"/>
      <c r="BA118" s="78"/>
      <c r="BB118" s="81"/>
      <c r="BC118" s="105"/>
      <c r="BD118" s="78"/>
      <c r="BE118" s="78"/>
      <c r="BF118" s="78"/>
      <c r="BG118" s="81"/>
      <c r="BH118" s="105"/>
    </row>
    <row r="119" spans="1:60" s="106" customFormat="1" ht="24" customHeight="1" x14ac:dyDescent="0.3">
      <c r="A119" s="78"/>
      <c r="B119" s="78"/>
      <c r="C119" s="78"/>
      <c r="D119" s="79"/>
      <c r="E119" s="105"/>
      <c r="F119" s="80"/>
      <c r="G119" s="80"/>
      <c r="H119" s="80"/>
      <c r="I119" s="81"/>
      <c r="J119" s="105"/>
      <c r="K119" s="80"/>
      <c r="L119" s="80"/>
      <c r="M119" s="80"/>
      <c r="N119" s="81"/>
      <c r="O119" s="105"/>
      <c r="P119" s="78"/>
      <c r="Q119" s="78"/>
      <c r="R119" s="78"/>
      <c r="S119" s="79"/>
      <c r="T119" s="105"/>
      <c r="U119" s="78"/>
      <c r="V119" s="78"/>
      <c r="W119" s="78"/>
      <c r="X119" s="81"/>
      <c r="Y119" s="105"/>
      <c r="Z119" s="80"/>
      <c r="AA119" s="80"/>
      <c r="AB119" s="80"/>
      <c r="AC119" s="81"/>
      <c r="AD119" s="105"/>
      <c r="AE119" s="80"/>
      <c r="AF119" s="80"/>
      <c r="AG119" s="80"/>
      <c r="AH119" s="81"/>
      <c r="AI119" s="105"/>
      <c r="AJ119" s="80"/>
      <c r="AK119" s="80"/>
      <c r="AL119" s="80"/>
      <c r="AM119" s="81"/>
      <c r="AN119" s="105"/>
      <c r="AO119" s="80"/>
      <c r="AP119" s="80"/>
      <c r="AQ119" s="80"/>
      <c r="AR119" s="81"/>
      <c r="AS119" s="105"/>
      <c r="AT119" s="80"/>
      <c r="AU119" s="80"/>
      <c r="AV119" s="80"/>
      <c r="AW119" s="81"/>
      <c r="AX119" s="105"/>
      <c r="AY119" s="78"/>
      <c r="AZ119" s="78"/>
      <c r="BA119" s="78"/>
      <c r="BB119" s="81"/>
      <c r="BC119" s="105"/>
      <c r="BD119" s="78"/>
      <c r="BE119" s="78"/>
      <c r="BF119" s="78"/>
      <c r="BG119" s="81"/>
      <c r="BH119" s="105"/>
    </row>
    <row r="120" spans="1:60" s="106" customFormat="1" ht="24" customHeight="1" x14ac:dyDescent="0.3">
      <c r="A120" s="78"/>
      <c r="B120" s="78"/>
      <c r="C120" s="78"/>
      <c r="D120" s="79"/>
      <c r="E120" s="105"/>
      <c r="F120" s="80"/>
      <c r="G120" s="80"/>
      <c r="H120" s="80"/>
      <c r="I120" s="81"/>
      <c r="J120" s="105"/>
      <c r="K120" s="80"/>
      <c r="L120" s="80"/>
      <c r="M120" s="80"/>
      <c r="N120" s="81"/>
      <c r="O120" s="105"/>
      <c r="P120" s="78"/>
      <c r="Q120" s="78"/>
      <c r="R120" s="78"/>
      <c r="S120" s="79"/>
      <c r="T120" s="105"/>
      <c r="U120" s="78"/>
      <c r="V120" s="78"/>
      <c r="W120" s="78"/>
      <c r="X120" s="81"/>
      <c r="Y120" s="105"/>
      <c r="Z120" s="80"/>
      <c r="AA120" s="80"/>
      <c r="AB120" s="80"/>
      <c r="AC120" s="81"/>
      <c r="AD120" s="105"/>
      <c r="AE120" s="80"/>
      <c r="AF120" s="80"/>
      <c r="AG120" s="80"/>
      <c r="AH120" s="81"/>
      <c r="AI120" s="105"/>
      <c r="AJ120" s="80"/>
      <c r="AK120" s="80"/>
      <c r="AL120" s="80"/>
      <c r="AM120" s="81"/>
      <c r="AN120" s="105"/>
      <c r="AO120" s="80"/>
      <c r="AP120" s="80"/>
      <c r="AQ120" s="80"/>
      <c r="AR120" s="81"/>
      <c r="AS120" s="105"/>
      <c r="AT120" s="80"/>
      <c r="AU120" s="80"/>
      <c r="AV120" s="80"/>
      <c r="AW120" s="81"/>
      <c r="AX120" s="105"/>
      <c r="AY120" s="78"/>
      <c r="AZ120" s="78"/>
      <c r="BA120" s="78"/>
      <c r="BB120" s="81"/>
      <c r="BC120" s="105"/>
      <c r="BD120" s="78"/>
      <c r="BE120" s="78"/>
      <c r="BF120" s="78"/>
      <c r="BG120" s="81"/>
      <c r="BH120" s="105"/>
    </row>
    <row r="121" spans="1:60" s="106" customFormat="1" ht="24" customHeight="1" x14ac:dyDescent="0.3">
      <c r="A121" s="78"/>
      <c r="B121" s="78"/>
      <c r="C121" s="78"/>
      <c r="D121" s="79"/>
      <c r="E121" s="105"/>
      <c r="F121" s="80"/>
      <c r="G121" s="80"/>
      <c r="H121" s="80"/>
      <c r="I121" s="81"/>
      <c r="J121" s="105"/>
      <c r="K121" s="80"/>
      <c r="L121" s="80"/>
      <c r="M121" s="80"/>
      <c r="N121" s="81"/>
      <c r="O121" s="105"/>
      <c r="P121" s="78"/>
      <c r="Q121" s="78"/>
      <c r="R121" s="78"/>
      <c r="S121" s="79"/>
      <c r="T121" s="105"/>
      <c r="U121" s="78"/>
      <c r="V121" s="78"/>
      <c r="W121" s="78"/>
      <c r="X121" s="81"/>
      <c r="Y121" s="105"/>
      <c r="Z121" s="80"/>
      <c r="AA121" s="80"/>
      <c r="AB121" s="80"/>
      <c r="AC121" s="81"/>
      <c r="AD121" s="105"/>
      <c r="AE121" s="80"/>
      <c r="AF121" s="80"/>
      <c r="AG121" s="80"/>
      <c r="AH121" s="81"/>
      <c r="AI121" s="105"/>
      <c r="AJ121" s="80"/>
      <c r="AK121" s="80"/>
      <c r="AL121" s="80"/>
      <c r="AM121" s="81"/>
      <c r="AN121" s="105"/>
      <c r="AO121" s="80"/>
      <c r="AP121" s="80"/>
      <c r="AQ121" s="80"/>
      <c r="AR121" s="81"/>
      <c r="AS121" s="105"/>
      <c r="AT121" s="80"/>
      <c r="AU121" s="80"/>
      <c r="AV121" s="80"/>
      <c r="AW121" s="81"/>
      <c r="AX121" s="105"/>
      <c r="AY121" s="78"/>
      <c r="AZ121" s="78"/>
      <c r="BA121" s="78"/>
      <c r="BB121" s="81"/>
      <c r="BC121" s="105"/>
      <c r="BD121" s="78"/>
      <c r="BE121" s="78"/>
      <c r="BF121" s="78"/>
      <c r="BG121" s="81"/>
      <c r="BH121" s="105"/>
    </row>
    <row r="122" spans="1:60" s="106" customFormat="1" ht="24" customHeight="1" x14ac:dyDescent="0.3">
      <c r="A122" s="78"/>
      <c r="B122" s="78"/>
      <c r="C122" s="78"/>
      <c r="D122" s="79"/>
      <c r="E122" s="105"/>
      <c r="F122" s="80"/>
      <c r="G122" s="80"/>
      <c r="H122" s="80"/>
      <c r="I122" s="81"/>
      <c r="J122" s="105"/>
      <c r="K122" s="80"/>
      <c r="L122" s="80"/>
      <c r="M122" s="80"/>
      <c r="N122" s="81"/>
      <c r="O122" s="105"/>
      <c r="P122" s="78"/>
      <c r="Q122" s="78"/>
      <c r="R122" s="78"/>
      <c r="S122" s="79"/>
      <c r="T122" s="105"/>
      <c r="U122" s="78"/>
      <c r="V122" s="78"/>
      <c r="W122" s="78"/>
      <c r="X122" s="81"/>
      <c r="Y122" s="105"/>
      <c r="Z122" s="80"/>
      <c r="AA122" s="80"/>
      <c r="AB122" s="80"/>
      <c r="AC122" s="81"/>
      <c r="AD122" s="105"/>
      <c r="AE122" s="80"/>
      <c r="AF122" s="80"/>
      <c r="AG122" s="80"/>
      <c r="AH122" s="81"/>
      <c r="AI122" s="105"/>
      <c r="AJ122" s="80"/>
      <c r="AK122" s="80"/>
      <c r="AL122" s="80"/>
      <c r="AM122" s="81"/>
      <c r="AN122" s="105"/>
      <c r="AO122" s="80"/>
      <c r="AP122" s="80"/>
      <c r="AQ122" s="80"/>
      <c r="AR122" s="81"/>
      <c r="AS122" s="105"/>
      <c r="AT122" s="80"/>
      <c r="AU122" s="80"/>
      <c r="AV122" s="80"/>
      <c r="AW122" s="81"/>
      <c r="AX122" s="105"/>
      <c r="AY122" s="78"/>
      <c r="AZ122" s="78"/>
      <c r="BA122" s="78"/>
      <c r="BB122" s="81"/>
      <c r="BC122" s="105"/>
      <c r="BD122" s="78"/>
      <c r="BE122" s="78"/>
      <c r="BF122" s="78"/>
      <c r="BG122" s="81"/>
      <c r="BH122" s="105"/>
    </row>
    <row r="123" spans="1:60" s="106" customFormat="1" ht="24" customHeight="1" x14ac:dyDescent="0.3">
      <c r="A123" s="78"/>
      <c r="B123" s="78"/>
      <c r="C123" s="78"/>
      <c r="D123" s="79"/>
      <c r="E123" s="105"/>
      <c r="F123" s="80"/>
      <c r="G123" s="80"/>
      <c r="H123" s="80"/>
      <c r="I123" s="81"/>
      <c r="J123" s="105"/>
      <c r="K123" s="80"/>
      <c r="L123" s="80"/>
      <c r="M123" s="80"/>
      <c r="N123" s="81"/>
      <c r="O123" s="105"/>
      <c r="P123" s="78"/>
      <c r="Q123" s="78"/>
      <c r="R123" s="78"/>
      <c r="S123" s="79"/>
      <c r="T123" s="105"/>
      <c r="U123" s="78"/>
      <c r="V123" s="78"/>
      <c r="W123" s="78"/>
      <c r="X123" s="79"/>
      <c r="Y123" s="105"/>
      <c r="Z123" s="80"/>
      <c r="AA123" s="80"/>
      <c r="AB123" s="80"/>
      <c r="AC123" s="81"/>
      <c r="AD123" s="105"/>
      <c r="AE123" s="80"/>
      <c r="AF123" s="80"/>
      <c r="AG123" s="80"/>
      <c r="AH123" s="81"/>
      <c r="AI123" s="105"/>
      <c r="AJ123" s="80"/>
      <c r="AK123" s="80"/>
      <c r="AL123" s="80"/>
      <c r="AM123" s="81"/>
      <c r="AN123" s="105"/>
      <c r="AO123" s="80"/>
      <c r="AP123" s="80"/>
      <c r="AQ123" s="80"/>
      <c r="AR123" s="81"/>
      <c r="AS123" s="105"/>
      <c r="AT123" s="80"/>
      <c r="AU123" s="80"/>
      <c r="AV123" s="80"/>
      <c r="AW123" s="81"/>
      <c r="AX123" s="105"/>
      <c r="AY123" s="78"/>
      <c r="AZ123" s="78"/>
      <c r="BA123" s="78"/>
      <c r="BB123" s="79"/>
      <c r="BC123" s="105"/>
      <c r="BD123" s="78"/>
      <c r="BE123" s="78"/>
      <c r="BF123" s="78"/>
      <c r="BG123" s="79"/>
      <c r="BH123" s="105"/>
    </row>
    <row r="124" spans="1:60" s="106" customFormat="1" ht="24" customHeight="1" x14ac:dyDescent="0.3">
      <c r="A124" s="78"/>
      <c r="B124" s="78"/>
      <c r="C124" s="78"/>
      <c r="D124" s="79"/>
      <c r="E124" s="105"/>
      <c r="F124" s="80"/>
      <c r="G124" s="80"/>
      <c r="H124" s="80"/>
      <c r="I124" s="81"/>
      <c r="J124" s="105"/>
      <c r="K124" s="80"/>
      <c r="L124" s="80"/>
      <c r="M124" s="80"/>
      <c r="N124" s="81"/>
      <c r="O124" s="105"/>
      <c r="P124" s="78"/>
      <c r="Q124" s="78"/>
      <c r="R124" s="78"/>
      <c r="S124" s="79"/>
      <c r="T124" s="105"/>
      <c r="U124" s="78"/>
      <c r="V124" s="78"/>
      <c r="W124" s="78"/>
      <c r="X124" s="81"/>
      <c r="Y124" s="105"/>
      <c r="Z124" s="80"/>
      <c r="AA124" s="80"/>
      <c r="AB124" s="80"/>
      <c r="AC124" s="81"/>
      <c r="AD124" s="105"/>
      <c r="AE124" s="80"/>
      <c r="AF124" s="80"/>
      <c r="AG124" s="80"/>
      <c r="AH124" s="81"/>
      <c r="AI124" s="105"/>
      <c r="AJ124" s="80"/>
      <c r="AK124" s="80"/>
      <c r="AL124" s="80"/>
      <c r="AM124" s="81"/>
      <c r="AN124" s="105"/>
      <c r="AO124" s="80"/>
      <c r="AP124" s="80"/>
      <c r="AQ124" s="80"/>
      <c r="AR124" s="81"/>
      <c r="AS124" s="105"/>
      <c r="AT124" s="80"/>
      <c r="AU124" s="80"/>
      <c r="AV124" s="80"/>
      <c r="AW124" s="81"/>
      <c r="AX124" s="105"/>
      <c r="AY124" s="78"/>
      <c r="AZ124" s="78"/>
      <c r="BA124" s="78"/>
      <c r="BB124" s="81"/>
      <c r="BC124" s="105"/>
      <c r="BD124" s="78"/>
      <c r="BE124" s="78"/>
      <c r="BF124" s="78"/>
      <c r="BG124" s="81"/>
      <c r="BH124" s="105"/>
    </row>
    <row r="125" spans="1:60" s="106" customFormat="1" ht="24" customHeight="1" x14ac:dyDescent="0.3">
      <c r="A125" s="78"/>
      <c r="B125" s="78"/>
      <c r="C125" s="78"/>
      <c r="D125" s="79"/>
      <c r="E125" s="105"/>
      <c r="F125" s="80"/>
      <c r="G125" s="80"/>
      <c r="H125" s="80"/>
      <c r="I125" s="81"/>
      <c r="J125" s="105"/>
      <c r="K125" s="80"/>
      <c r="L125" s="80"/>
      <c r="M125" s="80"/>
      <c r="N125" s="81"/>
      <c r="O125" s="105"/>
      <c r="P125" s="78"/>
      <c r="Q125" s="78"/>
      <c r="R125" s="78"/>
      <c r="S125" s="79"/>
      <c r="T125" s="105"/>
      <c r="U125" s="78"/>
      <c r="V125" s="78"/>
      <c r="W125" s="78"/>
      <c r="X125" s="81"/>
      <c r="Y125" s="105"/>
      <c r="Z125" s="80"/>
      <c r="AA125" s="80"/>
      <c r="AB125" s="80"/>
      <c r="AC125" s="81"/>
      <c r="AD125" s="105"/>
      <c r="AE125" s="80"/>
      <c r="AF125" s="80"/>
      <c r="AG125" s="80"/>
      <c r="AH125" s="81"/>
      <c r="AI125" s="105"/>
      <c r="AJ125" s="80"/>
      <c r="AK125" s="80"/>
      <c r="AL125" s="80"/>
      <c r="AM125" s="81"/>
      <c r="AN125" s="105"/>
      <c r="AO125" s="80"/>
      <c r="AP125" s="80"/>
      <c r="AQ125" s="80"/>
      <c r="AR125" s="81"/>
      <c r="AS125" s="105"/>
      <c r="AT125" s="80"/>
      <c r="AU125" s="80"/>
      <c r="AV125" s="80"/>
      <c r="AW125" s="81"/>
      <c r="AX125" s="105"/>
      <c r="AY125" s="78"/>
      <c r="AZ125" s="78"/>
      <c r="BA125" s="78"/>
      <c r="BB125" s="81"/>
      <c r="BC125" s="105"/>
      <c r="BD125" s="78"/>
      <c r="BE125" s="78"/>
      <c r="BF125" s="78"/>
      <c r="BG125" s="81"/>
      <c r="BH125" s="105"/>
    </row>
    <row r="126" spans="1:60" s="106" customFormat="1" ht="24" customHeight="1" x14ac:dyDescent="0.3">
      <c r="A126" s="78"/>
      <c r="B126" s="78"/>
      <c r="C126" s="78"/>
      <c r="D126" s="79"/>
      <c r="E126" s="105"/>
      <c r="F126" s="80"/>
      <c r="G126" s="80"/>
      <c r="H126" s="80"/>
      <c r="I126" s="81"/>
      <c r="J126" s="105"/>
      <c r="K126" s="80"/>
      <c r="L126" s="80"/>
      <c r="M126" s="80"/>
      <c r="N126" s="81"/>
      <c r="O126" s="105"/>
      <c r="P126" s="78"/>
      <c r="Q126" s="78"/>
      <c r="R126" s="78"/>
      <c r="S126" s="79"/>
      <c r="T126" s="105"/>
      <c r="U126" s="78"/>
      <c r="V126" s="78"/>
      <c r="W126" s="78"/>
      <c r="X126" s="81"/>
      <c r="Y126" s="105"/>
      <c r="Z126" s="80"/>
      <c r="AA126" s="80"/>
      <c r="AB126" s="80"/>
      <c r="AC126" s="81"/>
      <c r="AD126" s="105"/>
      <c r="AE126" s="80"/>
      <c r="AF126" s="80"/>
      <c r="AG126" s="80"/>
      <c r="AH126" s="81"/>
      <c r="AI126" s="105"/>
      <c r="AJ126" s="80"/>
      <c r="AK126" s="80"/>
      <c r="AL126" s="80"/>
      <c r="AM126" s="81"/>
      <c r="AN126" s="105"/>
      <c r="AO126" s="80"/>
      <c r="AP126" s="80"/>
      <c r="AQ126" s="80"/>
      <c r="AR126" s="81"/>
      <c r="AS126" s="105"/>
      <c r="AT126" s="80"/>
      <c r="AU126" s="80"/>
      <c r="AV126" s="80"/>
      <c r="AW126" s="81"/>
      <c r="AX126" s="105"/>
      <c r="AY126" s="78"/>
      <c r="AZ126" s="78"/>
      <c r="BA126" s="78"/>
      <c r="BB126" s="81"/>
      <c r="BC126" s="105"/>
      <c r="BD126" s="78"/>
      <c r="BE126" s="78"/>
      <c r="BF126" s="78"/>
      <c r="BG126" s="81"/>
      <c r="BH126" s="105"/>
    </row>
    <row r="127" spans="1:60" s="106" customFormat="1" ht="24" customHeight="1" x14ac:dyDescent="0.3">
      <c r="A127" s="78"/>
      <c r="B127" s="78"/>
      <c r="C127" s="78"/>
      <c r="D127" s="79"/>
      <c r="E127" s="105"/>
      <c r="F127" s="80"/>
      <c r="G127" s="80"/>
      <c r="H127" s="80"/>
      <c r="I127" s="81"/>
      <c r="J127" s="105"/>
      <c r="K127" s="80"/>
      <c r="L127" s="80"/>
      <c r="M127" s="80"/>
      <c r="N127" s="81"/>
      <c r="O127" s="105"/>
      <c r="P127" s="78"/>
      <c r="Q127" s="78"/>
      <c r="R127" s="78"/>
      <c r="S127" s="79"/>
      <c r="T127" s="105"/>
      <c r="U127" s="78"/>
      <c r="V127" s="78"/>
      <c r="W127" s="78"/>
      <c r="X127" s="81"/>
      <c r="Y127" s="105"/>
      <c r="Z127" s="80"/>
      <c r="AA127" s="80"/>
      <c r="AB127" s="80"/>
      <c r="AC127" s="81"/>
      <c r="AD127" s="105"/>
      <c r="AE127" s="80"/>
      <c r="AF127" s="80"/>
      <c r="AG127" s="80"/>
      <c r="AH127" s="81"/>
      <c r="AI127" s="105"/>
      <c r="AJ127" s="80"/>
      <c r="AK127" s="80"/>
      <c r="AL127" s="80"/>
      <c r="AM127" s="81"/>
      <c r="AN127" s="105"/>
      <c r="AO127" s="80"/>
      <c r="AP127" s="80"/>
      <c r="AQ127" s="80"/>
      <c r="AR127" s="81"/>
      <c r="AS127" s="105"/>
      <c r="AT127" s="80"/>
      <c r="AU127" s="80"/>
      <c r="AV127" s="80"/>
      <c r="AW127" s="81"/>
      <c r="AX127" s="105"/>
      <c r="AY127" s="78"/>
      <c r="AZ127" s="78"/>
      <c r="BA127" s="78"/>
      <c r="BB127" s="81"/>
      <c r="BC127" s="105"/>
      <c r="BD127" s="78"/>
      <c r="BE127" s="78"/>
      <c r="BF127" s="78"/>
      <c r="BG127" s="81"/>
      <c r="BH127" s="105"/>
    </row>
    <row r="128" spans="1:60" s="106" customFormat="1" ht="24" customHeight="1" x14ac:dyDescent="0.3">
      <c r="A128" s="78"/>
      <c r="B128" s="78"/>
      <c r="C128" s="78"/>
      <c r="D128" s="79"/>
      <c r="E128" s="105"/>
      <c r="F128" s="80"/>
      <c r="G128" s="80"/>
      <c r="H128" s="80"/>
      <c r="I128" s="81"/>
      <c r="J128" s="105"/>
      <c r="K128" s="80"/>
      <c r="L128" s="80"/>
      <c r="M128" s="80"/>
      <c r="N128" s="81"/>
      <c r="O128" s="105"/>
      <c r="P128" s="78"/>
      <c r="Q128" s="78"/>
      <c r="R128" s="78"/>
      <c r="S128" s="79"/>
      <c r="T128" s="105"/>
      <c r="U128" s="78"/>
      <c r="V128" s="78"/>
      <c r="W128" s="78"/>
      <c r="X128" s="81"/>
      <c r="Y128" s="105"/>
      <c r="Z128" s="80"/>
      <c r="AA128" s="80"/>
      <c r="AB128" s="80"/>
      <c r="AC128" s="81"/>
      <c r="AD128" s="105"/>
      <c r="AE128" s="80"/>
      <c r="AF128" s="80"/>
      <c r="AG128" s="80"/>
      <c r="AH128" s="81"/>
      <c r="AI128" s="105"/>
      <c r="AJ128" s="80"/>
      <c r="AK128" s="80"/>
      <c r="AL128" s="80"/>
      <c r="AM128" s="81"/>
      <c r="AN128" s="105"/>
      <c r="AO128" s="80"/>
      <c r="AP128" s="80"/>
      <c r="AQ128" s="80"/>
      <c r="AR128" s="81"/>
      <c r="AS128" s="105"/>
      <c r="AT128" s="80"/>
      <c r="AU128" s="80"/>
      <c r="AV128" s="80"/>
      <c r="AW128" s="81"/>
      <c r="AX128" s="105"/>
      <c r="AY128" s="78"/>
      <c r="AZ128" s="78"/>
      <c r="BA128" s="78"/>
      <c r="BB128" s="81"/>
      <c r="BC128" s="105"/>
      <c r="BD128" s="78"/>
      <c r="BE128" s="78"/>
      <c r="BF128" s="78"/>
      <c r="BG128" s="81"/>
      <c r="BH128" s="105"/>
    </row>
    <row r="129" spans="1:60" s="106" customFormat="1" ht="24" customHeight="1" x14ac:dyDescent="0.3">
      <c r="A129" s="78"/>
      <c r="B129" s="78"/>
      <c r="C129" s="78"/>
      <c r="D129" s="79"/>
      <c r="E129" s="105"/>
      <c r="F129" s="80"/>
      <c r="G129" s="80"/>
      <c r="H129" s="80"/>
      <c r="I129" s="81"/>
      <c r="J129" s="105"/>
      <c r="K129" s="80"/>
      <c r="L129" s="80"/>
      <c r="M129" s="80"/>
      <c r="N129" s="81"/>
      <c r="O129" s="105"/>
      <c r="P129" s="78"/>
      <c r="Q129" s="78"/>
      <c r="R129" s="78"/>
      <c r="S129" s="79"/>
      <c r="T129" s="105"/>
      <c r="U129" s="78"/>
      <c r="V129" s="78"/>
      <c r="W129" s="78"/>
      <c r="X129" s="81"/>
      <c r="Y129" s="105"/>
      <c r="Z129" s="80"/>
      <c r="AA129" s="80"/>
      <c r="AB129" s="80"/>
      <c r="AC129" s="81"/>
      <c r="AD129" s="105"/>
      <c r="AE129" s="80"/>
      <c r="AF129" s="80"/>
      <c r="AG129" s="80"/>
      <c r="AH129" s="81"/>
      <c r="AI129" s="105"/>
      <c r="AJ129" s="80"/>
      <c r="AK129" s="80"/>
      <c r="AL129" s="80"/>
      <c r="AM129" s="81"/>
      <c r="AN129" s="105"/>
      <c r="AO129" s="80"/>
      <c r="AP129" s="80"/>
      <c r="AQ129" s="80"/>
      <c r="AR129" s="81"/>
      <c r="AS129" s="105"/>
      <c r="AT129" s="80"/>
      <c r="AU129" s="80"/>
      <c r="AV129" s="80"/>
      <c r="AW129" s="81"/>
      <c r="AX129" s="105"/>
      <c r="AY129" s="78"/>
      <c r="AZ129" s="78"/>
      <c r="BA129" s="78"/>
      <c r="BB129" s="81"/>
      <c r="BC129" s="105"/>
      <c r="BD129" s="78"/>
      <c r="BE129" s="78"/>
      <c r="BF129" s="78"/>
      <c r="BG129" s="81"/>
      <c r="BH129" s="105"/>
    </row>
    <row r="130" spans="1:60" s="106" customFormat="1" ht="24" customHeight="1" x14ac:dyDescent="0.3">
      <c r="A130" s="78"/>
      <c r="B130" s="78"/>
      <c r="C130" s="78"/>
      <c r="D130" s="79"/>
      <c r="E130" s="105"/>
      <c r="F130" s="80"/>
      <c r="G130" s="80"/>
      <c r="H130" s="80"/>
      <c r="I130" s="81"/>
      <c r="J130" s="105"/>
      <c r="K130" s="80"/>
      <c r="L130" s="80"/>
      <c r="M130" s="80"/>
      <c r="N130" s="81"/>
      <c r="O130" s="105"/>
      <c r="P130" s="78"/>
      <c r="Q130" s="78"/>
      <c r="R130" s="78"/>
      <c r="S130" s="79"/>
      <c r="T130" s="105"/>
      <c r="U130" s="78"/>
      <c r="V130" s="78"/>
      <c r="W130" s="78"/>
      <c r="X130" s="81"/>
      <c r="Y130" s="105"/>
      <c r="Z130" s="80"/>
      <c r="AA130" s="80"/>
      <c r="AB130" s="80"/>
      <c r="AC130" s="81"/>
      <c r="AD130" s="105"/>
      <c r="AE130" s="80"/>
      <c r="AF130" s="80"/>
      <c r="AG130" s="80"/>
      <c r="AH130" s="81"/>
      <c r="AI130" s="105"/>
      <c r="AJ130" s="80"/>
      <c r="AK130" s="80"/>
      <c r="AL130" s="80"/>
      <c r="AM130" s="81"/>
      <c r="AN130" s="105"/>
      <c r="AO130" s="80"/>
      <c r="AP130" s="80"/>
      <c r="AQ130" s="80"/>
      <c r="AR130" s="81"/>
      <c r="AS130" s="105"/>
      <c r="AT130" s="80"/>
      <c r="AU130" s="80"/>
      <c r="AV130" s="80"/>
      <c r="AW130" s="81"/>
      <c r="AX130" s="105"/>
      <c r="AY130" s="78"/>
      <c r="AZ130" s="78"/>
      <c r="BA130" s="78"/>
      <c r="BB130" s="81"/>
      <c r="BC130" s="105"/>
      <c r="BD130" s="78"/>
      <c r="BE130" s="78"/>
      <c r="BF130" s="78"/>
      <c r="BG130" s="81"/>
      <c r="BH130" s="105"/>
    </row>
    <row r="131" spans="1:60" s="106" customFormat="1" ht="24" customHeight="1" x14ac:dyDescent="0.3">
      <c r="A131" s="78"/>
      <c r="B131" s="78"/>
      <c r="C131" s="78"/>
      <c r="D131" s="79"/>
      <c r="E131" s="105"/>
      <c r="F131" s="80"/>
      <c r="G131" s="80"/>
      <c r="H131" s="80"/>
      <c r="I131" s="81"/>
      <c r="J131" s="105"/>
      <c r="K131" s="80"/>
      <c r="L131" s="80"/>
      <c r="M131" s="80"/>
      <c r="N131" s="81"/>
      <c r="O131" s="105"/>
      <c r="P131" s="78"/>
      <c r="Q131" s="78"/>
      <c r="R131" s="78"/>
      <c r="S131" s="79"/>
      <c r="T131" s="105"/>
      <c r="U131" s="78"/>
      <c r="V131" s="78"/>
      <c r="W131" s="78"/>
      <c r="X131" s="81"/>
      <c r="Y131" s="105"/>
      <c r="Z131" s="80"/>
      <c r="AA131" s="80"/>
      <c r="AB131" s="80"/>
      <c r="AC131" s="81"/>
      <c r="AD131" s="105"/>
      <c r="AE131" s="80"/>
      <c r="AF131" s="80"/>
      <c r="AG131" s="80"/>
      <c r="AH131" s="81"/>
      <c r="AI131" s="105"/>
      <c r="AJ131" s="80"/>
      <c r="AK131" s="80"/>
      <c r="AL131" s="80"/>
      <c r="AM131" s="81"/>
      <c r="AN131" s="105"/>
      <c r="AO131" s="80"/>
      <c r="AP131" s="80"/>
      <c r="AQ131" s="80"/>
      <c r="AR131" s="81"/>
      <c r="AS131" s="105"/>
      <c r="AT131" s="80"/>
      <c r="AU131" s="80"/>
      <c r="AV131" s="80"/>
      <c r="AW131" s="81"/>
      <c r="AX131" s="105"/>
      <c r="AY131" s="78"/>
      <c r="AZ131" s="78"/>
      <c r="BA131" s="78"/>
      <c r="BB131" s="81"/>
      <c r="BC131" s="105"/>
      <c r="BD131" s="78"/>
      <c r="BE131" s="78"/>
      <c r="BF131" s="78"/>
      <c r="BG131" s="81"/>
      <c r="BH131" s="105"/>
    </row>
    <row r="132" spans="1:60" s="106" customFormat="1" ht="24" customHeight="1" x14ac:dyDescent="0.3">
      <c r="A132" s="78"/>
      <c r="B132" s="78"/>
      <c r="C132" s="78"/>
      <c r="D132" s="79"/>
      <c r="E132" s="105"/>
      <c r="F132" s="80"/>
      <c r="G132" s="80"/>
      <c r="H132" s="80"/>
      <c r="I132" s="81"/>
      <c r="J132" s="105"/>
      <c r="K132" s="80"/>
      <c r="L132" s="80"/>
      <c r="M132" s="80"/>
      <c r="N132" s="81"/>
      <c r="O132" s="105"/>
      <c r="P132" s="78"/>
      <c r="Q132" s="78"/>
      <c r="R132" s="78"/>
      <c r="S132" s="79"/>
      <c r="T132" s="105"/>
      <c r="U132" s="78"/>
      <c r="V132" s="78"/>
      <c r="W132" s="78"/>
      <c r="X132" s="81"/>
      <c r="Y132" s="105"/>
      <c r="Z132" s="80"/>
      <c r="AA132" s="80"/>
      <c r="AB132" s="80"/>
      <c r="AC132" s="81"/>
      <c r="AD132" s="105"/>
      <c r="AE132" s="80"/>
      <c r="AF132" s="80"/>
      <c r="AG132" s="80"/>
      <c r="AH132" s="81"/>
      <c r="AI132" s="105"/>
      <c r="AJ132" s="80"/>
      <c r="AK132" s="80"/>
      <c r="AL132" s="80"/>
      <c r="AM132" s="81"/>
      <c r="AN132" s="105"/>
      <c r="AO132" s="80"/>
      <c r="AP132" s="80"/>
      <c r="AQ132" s="80"/>
      <c r="AR132" s="81"/>
      <c r="AS132" s="105"/>
      <c r="AT132" s="80"/>
      <c r="AU132" s="80"/>
      <c r="AV132" s="80"/>
      <c r="AW132" s="81"/>
      <c r="AX132" s="105"/>
      <c r="AY132" s="78"/>
      <c r="AZ132" s="78"/>
      <c r="BA132" s="78"/>
      <c r="BB132" s="81"/>
      <c r="BC132" s="105"/>
      <c r="BD132" s="78"/>
      <c r="BE132" s="78"/>
      <c r="BF132" s="78"/>
      <c r="BG132" s="81"/>
      <c r="BH132" s="105"/>
    </row>
    <row r="133" spans="1:60" s="106" customFormat="1" ht="24" customHeight="1" x14ac:dyDescent="0.3">
      <c r="A133" s="78"/>
      <c r="B133" s="78"/>
      <c r="C133" s="78"/>
      <c r="D133" s="79"/>
      <c r="E133" s="105"/>
      <c r="F133" s="80"/>
      <c r="G133" s="80"/>
      <c r="H133" s="80"/>
      <c r="I133" s="81"/>
      <c r="J133" s="105"/>
      <c r="K133" s="80"/>
      <c r="L133" s="80"/>
      <c r="M133" s="80"/>
      <c r="N133" s="81"/>
      <c r="O133" s="105"/>
      <c r="P133" s="78"/>
      <c r="Q133" s="78"/>
      <c r="R133" s="78"/>
      <c r="S133" s="79"/>
      <c r="T133" s="105"/>
      <c r="U133" s="78"/>
      <c r="V133" s="78"/>
      <c r="W133" s="78"/>
      <c r="X133" s="81"/>
      <c r="Y133" s="105"/>
      <c r="Z133" s="80"/>
      <c r="AA133" s="80"/>
      <c r="AB133" s="80"/>
      <c r="AC133" s="81"/>
      <c r="AD133" s="105"/>
      <c r="AE133" s="80"/>
      <c r="AF133" s="80"/>
      <c r="AG133" s="80"/>
      <c r="AH133" s="81"/>
      <c r="AI133" s="105"/>
      <c r="AJ133" s="80"/>
      <c r="AK133" s="80"/>
      <c r="AL133" s="80"/>
      <c r="AM133" s="81"/>
      <c r="AN133" s="105"/>
      <c r="AO133" s="80"/>
      <c r="AP133" s="80"/>
      <c r="AQ133" s="80"/>
      <c r="AR133" s="81"/>
      <c r="AS133" s="105"/>
      <c r="AT133" s="80"/>
      <c r="AU133" s="80"/>
      <c r="AV133" s="80"/>
      <c r="AW133" s="81"/>
      <c r="AX133" s="105"/>
      <c r="AY133" s="78"/>
      <c r="AZ133" s="78"/>
      <c r="BA133" s="78"/>
      <c r="BB133" s="81"/>
      <c r="BC133" s="105"/>
      <c r="BD133" s="78"/>
      <c r="BE133" s="78"/>
      <c r="BF133" s="78"/>
      <c r="BG133" s="81"/>
      <c r="BH133" s="105"/>
    </row>
    <row r="134" spans="1:60" s="106" customFormat="1" ht="24" customHeight="1" x14ac:dyDescent="0.3">
      <c r="A134" s="78"/>
      <c r="B134" s="78"/>
      <c r="C134" s="78"/>
      <c r="D134" s="79"/>
      <c r="E134" s="105"/>
      <c r="F134" s="80"/>
      <c r="G134" s="80"/>
      <c r="H134" s="80"/>
      <c r="I134" s="81"/>
      <c r="J134" s="105"/>
      <c r="K134" s="80"/>
      <c r="L134" s="80"/>
      <c r="M134" s="80"/>
      <c r="N134" s="81"/>
      <c r="O134" s="105"/>
      <c r="P134" s="78"/>
      <c r="Q134" s="78"/>
      <c r="R134" s="78"/>
      <c r="S134" s="79"/>
      <c r="T134" s="105"/>
      <c r="U134" s="78"/>
      <c r="V134" s="78"/>
      <c r="W134" s="78"/>
      <c r="X134" s="81"/>
      <c r="Y134" s="105"/>
      <c r="Z134" s="80"/>
      <c r="AA134" s="80"/>
      <c r="AB134" s="80"/>
      <c r="AC134" s="81"/>
      <c r="AD134" s="105"/>
      <c r="AE134" s="80"/>
      <c r="AF134" s="80"/>
      <c r="AG134" s="80"/>
      <c r="AH134" s="81"/>
      <c r="AI134" s="105"/>
      <c r="AJ134" s="80"/>
      <c r="AK134" s="80"/>
      <c r="AL134" s="80"/>
      <c r="AM134" s="81"/>
      <c r="AN134" s="105"/>
      <c r="AO134" s="80"/>
      <c r="AP134" s="80"/>
      <c r="AQ134" s="80"/>
      <c r="AR134" s="81"/>
      <c r="AS134" s="105"/>
      <c r="AT134" s="80"/>
      <c r="AU134" s="80"/>
      <c r="AV134" s="80"/>
      <c r="AW134" s="81"/>
      <c r="AX134" s="105"/>
      <c r="AY134" s="78"/>
      <c r="AZ134" s="78"/>
      <c r="BA134" s="78"/>
      <c r="BB134" s="81"/>
      <c r="BC134" s="105"/>
      <c r="BD134" s="78"/>
      <c r="BE134" s="78"/>
      <c r="BF134" s="78"/>
      <c r="BG134" s="81"/>
      <c r="BH134" s="105"/>
    </row>
    <row r="135" spans="1:60" s="106" customFormat="1" ht="24" customHeight="1" x14ac:dyDescent="0.3">
      <c r="A135" s="78"/>
      <c r="B135" s="78"/>
      <c r="C135" s="78"/>
      <c r="D135" s="79"/>
      <c r="E135" s="105"/>
      <c r="F135" s="80"/>
      <c r="G135" s="80"/>
      <c r="H135" s="80"/>
      <c r="I135" s="81"/>
      <c r="J135" s="105"/>
      <c r="K135" s="80"/>
      <c r="L135" s="80"/>
      <c r="M135" s="80"/>
      <c r="N135" s="81"/>
      <c r="O135" s="105"/>
      <c r="P135" s="78"/>
      <c r="Q135" s="78"/>
      <c r="R135" s="78"/>
      <c r="S135" s="79"/>
      <c r="T135" s="105"/>
      <c r="U135" s="78"/>
      <c r="V135" s="78"/>
      <c r="W135" s="78"/>
      <c r="X135" s="79"/>
      <c r="Y135" s="105"/>
      <c r="Z135" s="80"/>
      <c r="AA135" s="80"/>
      <c r="AB135" s="80"/>
      <c r="AC135" s="81"/>
      <c r="AD135" s="105"/>
      <c r="AE135" s="80"/>
      <c r="AF135" s="80"/>
      <c r="AG135" s="80"/>
      <c r="AH135" s="81"/>
      <c r="AI135" s="105"/>
      <c r="AJ135" s="80"/>
      <c r="AK135" s="80"/>
      <c r="AL135" s="80"/>
      <c r="AM135" s="81"/>
      <c r="AN135" s="105"/>
      <c r="AO135" s="80"/>
      <c r="AP135" s="80"/>
      <c r="AQ135" s="80"/>
      <c r="AR135" s="81"/>
      <c r="AS135" s="105"/>
      <c r="AT135" s="80"/>
      <c r="AU135" s="80"/>
      <c r="AV135" s="80"/>
      <c r="AW135" s="81"/>
      <c r="AX135" s="105"/>
      <c r="AY135" s="78"/>
      <c r="AZ135" s="78"/>
      <c r="BA135" s="78"/>
      <c r="BB135" s="79"/>
      <c r="BC135" s="105"/>
      <c r="BD135" s="78"/>
      <c r="BE135" s="78"/>
      <c r="BF135" s="78"/>
      <c r="BG135" s="79"/>
      <c r="BH135" s="105"/>
    </row>
    <row r="136" spans="1:60" s="106" customFormat="1" ht="24" customHeight="1" x14ac:dyDescent="0.3">
      <c r="A136" s="78"/>
      <c r="B136" s="78"/>
      <c r="C136" s="78"/>
      <c r="D136" s="79"/>
      <c r="E136" s="105"/>
      <c r="F136" s="80"/>
      <c r="G136" s="80"/>
      <c r="H136" s="80"/>
      <c r="I136" s="81"/>
      <c r="J136" s="105"/>
      <c r="K136" s="80"/>
      <c r="L136" s="80"/>
      <c r="M136" s="80"/>
      <c r="N136" s="81"/>
      <c r="O136" s="105"/>
      <c r="P136" s="78"/>
      <c r="Q136" s="78"/>
      <c r="R136" s="78"/>
      <c r="S136" s="79"/>
      <c r="T136" s="105"/>
      <c r="U136" s="78"/>
      <c r="V136" s="78"/>
      <c r="W136" s="78"/>
      <c r="X136" s="81"/>
      <c r="Y136" s="105"/>
      <c r="Z136" s="80"/>
      <c r="AA136" s="80"/>
      <c r="AB136" s="80"/>
      <c r="AC136" s="81"/>
      <c r="AD136" s="105"/>
      <c r="AE136" s="80"/>
      <c r="AF136" s="80"/>
      <c r="AG136" s="80"/>
      <c r="AH136" s="81"/>
      <c r="AI136" s="105"/>
      <c r="AJ136" s="80"/>
      <c r="AK136" s="80"/>
      <c r="AL136" s="80"/>
      <c r="AM136" s="81"/>
      <c r="AN136" s="105"/>
      <c r="AO136" s="80"/>
      <c r="AP136" s="80"/>
      <c r="AQ136" s="80"/>
      <c r="AR136" s="81"/>
      <c r="AS136" s="105"/>
      <c r="AT136" s="80"/>
      <c r="AU136" s="80"/>
      <c r="AV136" s="80"/>
      <c r="AW136" s="81"/>
      <c r="AX136" s="105"/>
      <c r="AY136" s="78"/>
      <c r="AZ136" s="78"/>
      <c r="BA136" s="78"/>
      <c r="BB136" s="81"/>
      <c r="BC136" s="105"/>
      <c r="BD136" s="78"/>
      <c r="BE136" s="78"/>
      <c r="BF136" s="78"/>
      <c r="BG136" s="81"/>
      <c r="BH136" s="105"/>
    </row>
    <row r="137" spans="1:60" s="106" customFormat="1" ht="24" customHeight="1" x14ac:dyDescent="0.3">
      <c r="A137" s="78"/>
      <c r="B137" s="78"/>
      <c r="C137" s="78"/>
      <c r="D137" s="79"/>
      <c r="E137" s="105"/>
      <c r="F137" s="80"/>
      <c r="G137" s="80"/>
      <c r="H137" s="80"/>
      <c r="I137" s="81"/>
      <c r="J137" s="105"/>
      <c r="K137" s="80"/>
      <c r="L137" s="80"/>
      <c r="M137" s="80"/>
      <c r="N137" s="81"/>
      <c r="O137" s="105"/>
      <c r="P137" s="78"/>
      <c r="Q137" s="78"/>
      <c r="R137" s="78"/>
      <c r="S137" s="79"/>
      <c r="T137" s="105"/>
      <c r="U137" s="78"/>
      <c r="V137" s="78"/>
      <c r="W137" s="78"/>
      <c r="X137" s="81"/>
      <c r="Y137" s="105"/>
      <c r="Z137" s="80"/>
      <c r="AA137" s="80"/>
      <c r="AB137" s="80"/>
      <c r="AC137" s="81"/>
      <c r="AD137" s="105"/>
      <c r="AE137" s="80"/>
      <c r="AF137" s="80"/>
      <c r="AG137" s="80"/>
      <c r="AH137" s="81"/>
      <c r="AI137" s="105"/>
      <c r="AJ137" s="80"/>
      <c r="AK137" s="80"/>
      <c r="AL137" s="80"/>
      <c r="AM137" s="81"/>
      <c r="AN137" s="105"/>
      <c r="AO137" s="80"/>
      <c r="AP137" s="80"/>
      <c r="AQ137" s="80"/>
      <c r="AR137" s="81"/>
      <c r="AS137" s="105"/>
      <c r="AT137" s="80"/>
      <c r="AU137" s="80"/>
      <c r="AV137" s="80"/>
      <c r="AW137" s="81"/>
      <c r="AX137" s="105"/>
      <c r="AY137" s="78"/>
      <c r="AZ137" s="78"/>
      <c r="BA137" s="78"/>
      <c r="BB137" s="81"/>
      <c r="BC137" s="105"/>
      <c r="BD137" s="78"/>
      <c r="BE137" s="78"/>
      <c r="BF137" s="78"/>
      <c r="BG137" s="81"/>
      <c r="BH137" s="105"/>
    </row>
    <row r="138" spans="1:60" s="106" customFormat="1" ht="24" customHeight="1" x14ac:dyDescent="0.3">
      <c r="A138" s="78"/>
      <c r="B138" s="78"/>
      <c r="C138" s="78"/>
      <c r="D138" s="79"/>
      <c r="E138" s="105"/>
      <c r="F138" s="80"/>
      <c r="G138" s="80"/>
      <c r="H138" s="80"/>
      <c r="I138" s="81"/>
      <c r="J138" s="105"/>
      <c r="K138" s="80"/>
      <c r="L138" s="80"/>
      <c r="M138" s="80"/>
      <c r="N138" s="81"/>
      <c r="O138" s="105"/>
      <c r="P138" s="78"/>
      <c r="Q138" s="78"/>
      <c r="R138" s="78"/>
      <c r="S138" s="79"/>
      <c r="T138" s="105"/>
      <c r="U138" s="78"/>
      <c r="V138" s="78"/>
      <c r="W138" s="78"/>
      <c r="X138" s="81"/>
      <c r="Y138" s="105"/>
      <c r="Z138" s="80"/>
      <c r="AA138" s="80"/>
      <c r="AB138" s="80"/>
      <c r="AC138" s="81"/>
      <c r="AD138" s="105"/>
      <c r="AE138" s="80"/>
      <c r="AF138" s="80"/>
      <c r="AG138" s="80"/>
      <c r="AH138" s="81"/>
      <c r="AI138" s="105"/>
      <c r="AJ138" s="80"/>
      <c r="AK138" s="80"/>
      <c r="AL138" s="80"/>
      <c r="AM138" s="81"/>
      <c r="AN138" s="105"/>
      <c r="AO138" s="80"/>
      <c r="AP138" s="80"/>
      <c r="AQ138" s="80"/>
      <c r="AR138" s="81"/>
      <c r="AS138" s="105"/>
      <c r="AT138" s="80"/>
      <c r="AU138" s="80"/>
      <c r="AV138" s="80"/>
      <c r="AW138" s="81"/>
      <c r="AX138" s="105"/>
      <c r="AY138" s="78"/>
      <c r="AZ138" s="78"/>
      <c r="BA138" s="78"/>
      <c r="BB138" s="81"/>
      <c r="BC138" s="105"/>
      <c r="BD138" s="78"/>
      <c r="BE138" s="78"/>
      <c r="BF138" s="78"/>
      <c r="BG138" s="81"/>
      <c r="BH138" s="105"/>
    </row>
    <row r="139" spans="1:60" s="106" customFormat="1" ht="24" customHeight="1" x14ac:dyDescent="0.3">
      <c r="A139" s="78"/>
      <c r="B139" s="78"/>
      <c r="C139" s="78"/>
      <c r="D139" s="79"/>
      <c r="E139" s="105"/>
      <c r="F139" s="80"/>
      <c r="G139" s="80"/>
      <c r="H139" s="80"/>
      <c r="I139" s="81"/>
      <c r="J139" s="105"/>
      <c r="K139" s="80"/>
      <c r="L139" s="80"/>
      <c r="M139" s="80"/>
      <c r="N139" s="81"/>
      <c r="O139" s="105"/>
      <c r="P139" s="78"/>
      <c r="Q139" s="78"/>
      <c r="R139" s="78"/>
      <c r="S139" s="79"/>
      <c r="T139" s="105"/>
      <c r="U139" s="78"/>
      <c r="V139" s="78"/>
      <c r="W139" s="78"/>
      <c r="X139" s="81"/>
      <c r="Y139" s="105"/>
      <c r="Z139" s="80"/>
      <c r="AA139" s="80"/>
      <c r="AB139" s="80"/>
      <c r="AC139" s="81"/>
      <c r="AD139" s="105"/>
      <c r="AE139" s="80"/>
      <c r="AF139" s="80"/>
      <c r="AG139" s="80"/>
      <c r="AH139" s="81"/>
      <c r="AI139" s="105"/>
      <c r="AJ139" s="80"/>
      <c r="AK139" s="80"/>
      <c r="AL139" s="80"/>
      <c r="AM139" s="81"/>
      <c r="AN139" s="105"/>
      <c r="AO139" s="80"/>
      <c r="AP139" s="80"/>
      <c r="AQ139" s="80"/>
      <c r="AR139" s="81"/>
      <c r="AS139" s="105"/>
      <c r="AT139" s="80"/>
      <c r="AU139" s="80"/>
      <c r="AV139" s="80"/>
      <c r="AW139" s="81"/>
      <c r="AX139" s="105"/>
      <c r="AY139" s="78"/>
      <c r="AZ139" s="78"/>
      <c r="BA139" s="78"/>
      <c r="BB139" s="81"/>
      <c r="BC139" s="105"/>
      <c r="BD139" s="78"/>
      <c r="BE139" s="78"/>
      <c r="BF139" s="78"/>
      <c r="BG139" s="81"/>
      <c r="BH139" s="105"/>
    </row>
    <row r="140" spans="1:60" s="106" customFormat="1" ht="24" customHeight="1" x14ac:dyDescent="0.3">
      <c r="A140" s="78"/>
      <c r="B140" s="78"/>
      <c r="C140" s="78"/>
      <c r="D140" s="79"/>
      <c r="E140" s="105"/>
      <c r="F140" s="80"/>
      <c r="G140" s="80"/>
      <c r="H140" s="80"/>
      <c r="I140" s="81"/>
      <c r="J140" s="105"/>
      <c r="K140" s="80"/>
      <c r="L140" s="80"/>
      <c r="M140" s="80"/>
      <c r="N140" s="81"/>
      <c r="O140" s="105"/>
      <c r="P140" s="78"/>
      <c r="Q140" s="78"/>
      <c r="R140" s="78"/>
      <c r="S140" s="79"/>
      <c r="T140" s="105"/>
      <c r="U140" s="78"/>
      <c r="V140" s="78"/>
      <c r="W140" s="78"/>
      <c r="X140" s="81"/>
      <c r="Y140" s="105"/>
      <c r="Z140" s="80"/>
      <c r="AA140" s="80"/>
      <c r="AB140" s="80"/>
      <c r="AC140" s="81"/>
      <c r="AD140" s="105"/>
      <c r="AE140" s="80"/>
      <c r="AF140" s="80"/>
      <c r="AG140" s="80"/>
      <c r="AH140" s="81"/>
      <c r="AI140" s="105"/>
      <c r="AJ140" s="80"/>
      <c r="AK140" s="80"/>
      <c r="AL140" s="80"/>
      <c r="AM140" s="81"/>
      <c r="AN140" s="105"/>
      <c r="AO140" s="80"/>
      <c r="AP140" s="80"/>
      <c r="AQ140" s="80"/>
      <c r="AR140" s="81"/>
      <c r="AS140" s="105"/>
      <c r="AT140" s="80"/>
      <c r="AU140" s="80"/>
      <c r="AV140" s="80"/>
      <c r="AW140" s="81"/>
      <c r="AX140" s="105"/>
      <c r="AY140" s="78"/>
      <c r="AZ140" s="78"/>
      <c r="BA140" s="78"/>
      <c r="BB140" s="81"/>
      <c r="BC140" s="105"/>
      <c r="BD140" s="78"/>
      <c r="BE140" s="78"/>
      <c r="BF140" s="78"/>
      <c r="BG140" s="81"/>
      <c r="BH140" s="105"/>
    </row>
    <row r="141" spans="1:60" s="106" customFormat="1" ht="24" customHeight="1" x14ac:dyDescent="0.3">
      <c r="A141" s="78"/>
      <c r="B141" s="78"/>
      <c r="C141" s="78"/>
      <c r="D141" s="79"/>
      <c r="E141" s="105"/>
      <c r="F141" s="80"/>
      <c r="G141" s="80"/>
      <c r="H141" s="80"/>
      <c r="I141" s="81"/>
      <c r="J141" s="105"/>
      <c r="K141" s="80"/>
      <c r="L141" s="80"/>
      <c r="M141" s="80"/>
      <c r="N141" s="81"/>
      <c r="O141" s="105"/>
      <c r="P141" s="78"/>
      <c r="Q141" s="78"/>
      <c r="R141" s="78"/>
      <c r="S141" s="79"/>
      <c r="T141" s="105"/>
      <c r="U141" s="78"/>
      <c r="V141" s="78"/>
      <c r="W141" s="78"/>
      <c r="X141" s="81"/>
      <c r="Y141" s="105"/>
      <c r="Z141" s="80"/>
      <c r="AA141" s="80"/>
      <c r="AB141" s="80"/>
      <c r="AC141" s="81"/>
      <c r="AD141" s="105"/>
      <c r="AE141" s="80"/>
      <c r="AF141" s="80"/>
      <c r="AG141" s="80"/>
      <c r="AH141" s="81"/>
      <c r="AI141" s="105"/>
      <c r="AJ141" s="80"/>
      <c r="AK141" s="80"/>
      <c r="AL141" s="80"/>
      <c r="AM141" s="81"/>
      <c r="AN141" s="105"/>
      <c r="AO141" s="80"/>
      <c r="AP141" s="80"/>
      <c r="AQ141" s="80"/>
      <c r="AR141" s="81"/>
      <c r="AS141" s="105"/>
      <c r="AT141" s="80"/>
      <c r="AU141" s="80"/>
      <c r="AV141" s="80"/>
      <c r="AW141" s="81"/>
      <c r="AX141" s="105"/>
      <c r="AY141" s="78"/>
      <c r="AZ141" s="78"/>
      <c r="BA141" s="78"/>
      <c r="BB141" s="81"/>
      <c r="BC141" s="105"/>
      <c r="BD141" s="78"/>
      <c r="BE141" s="78"/>
      <c r="BF141" s="78"/>
      <c r="BG141" s="81"/>
      <c r="BH141" s="105"/>
    </row>
    <row r="142" spans="1:60" s="106" customFormat="1" ht="24" customHeight="1" x14ac:dyDescent="0.3">
      <c r="A142" s="78"/>
      <c r="B142" s="78"/>
      <c r="C142" s="78"/>
      <c r="D142" s="79"/>
      <c r="E142" s="105"/>
      <c r="F142" s="80"/>
      <c r="G142" s="80"/>
      <c r="H142" s="80"/>
      <c r="I142" s="81"/>
      <c r="J142" s="105"/>
      <c r="K142" s="80"/>
      <c r="L142" s="80"/>
      <c r="M142" s="80"/>
      <c r="N142" s="81"/>
      <c r="O142" s="105"/>
      <c r="P142" s="78"/>
      <c r="Q142" s="78"/>
      <c r="R142" s="78"/>
      <c r="S142" s="79"/>
      <c r="T142" s="105"/>
      <c r="U142" s="78"/>
      <c r="V142" s="78"/>
      <c r="W142" s="78"/>
      <c r="X142" s="81"/>
      <c r="Y142" s="105"/>
      <c r="Z142" s="80"/>
      <c r="AA142" s="80"/>
      <c r="AB142" s="80"/>
      <c r="AC142" s="81"/>
      <c r="AD142" s="105"/>
      <c r="AE142" s="80"/>
      <c r="AF142" s="80"/>
      <c r="AG142" s="80"/>
      <c r="AH142" s="81"/>
      <c r="AI142" s="105"/>
      <c r="AJ142" s="80"/>
      <c r="AK142" s="80"/>
      <c r="AL142" s="80"/>
      <c r="AM142" s="81"/>
      <c r="AN142" s="105"/>
      <c r="AO142" s="80"/>
      <c r="AP142" s="80"/>
      <c r="AQ142" s="80"/>
      <c r="AR142" s="81"/>
      <c r="AS142" s="105"/>
      <c r="AT142" s="80"/>
      <c r="AU142" s="80"/>
      <c r="AV142" s="80"/>
      <c r="AW142" s="81"/>
      <c r="AX142" s="105"/>
      <c r="AY142" s="78"/>
      <c r="AZ142" s="78"/>
      <c r="BA142" s="78"/>
      <c r="BB142" s="81"/>
      <c r="BC142" s="105"/>
      <c r="BD142" s="78"/>
      <c r="BE142" s="78"/>
      <c r="BF142" s="78"/>
      <c r="BG142" s="81"/>
      <c r="BH142" s="105"/>
    </row>
    <row r="143" spans="1:60" s="106" customFormat="1" ht="24" customHeight="1" x14ac:dyDescent="0.3">
      <c r="A143" s="78"/>
      <c r="B143" s="78"/>
      <c r="C143" s="78"/>
      <c r="D143" s="79"/>
      <c r="E143" s="105"/>
      <c r="F143" s="80"/>
      <c r="G143" s="80"/>
      <c r="H143" s="80"/>
      <c r="I143" s="81"/>
      <c r="J143" s="105"/>
      <c r="K143" s="80"/>
      <c r="L143" s="80"/>
      <c r="M143" s="80"/>
      <c r="N143" s="81"/>
      <c r="O143" s="105"/>
      <c r="P143" s="78"/>
      <c r="Q143" s="78"/>
      <c r="R143" s="78"/>
      <c r="S143" s="79"/>
      <c r="T143" s="105"/>
      <c r="U143" s="78"/>
      <c r="V143" s="78"/>
      <c r="W143" s="78"/>
      <c r="X143" s="81"/>
      <c r="Y143" s="105"/>
      <c r="Z143" s="80"/>
      <c r="AA143" s="80"/>
      <c r="AB143" s="80"/>
      <c r="AC143" s="81"/>
      <c r="AD143" s="105"/>
      <c r="AE143" s="80"/>
      <c r="AF143" s="80"/>
      <c r="AG143" s="80"/>
      <c r="AH143" s="81"/>
      <c r="AI143" s="105"/>
      <c r="AJ143" s="80"/>
      <c r="AK143" s="80"/>
      <c r="AL143" s="80"/>
      <c r="AM143" s="81"/>
      <c r="AN143" s="105"/>
      <c r="AO143" s="80"/>
      <c r="AP143" s="80"/>
      <c r="AQ143" s="80"/>
      <c r="AR143" s="81"/>
      <c r="AS143" s="105"/>
      <c r="AT143" s="80"/>
      <c r="AU143" s="80"/>
      <c r="AV143" s="80"/>
      <c r="AW143" s="81"/>
      <c r="AX143" s="105"/>
      <c r="AY143" s="78"/>
      <c r="AZ143" s="78"/>
      <c r="BA143" s="78"/>
      <c r="BB143" s="81"/>
      <c r="BC143" s="105"/>
      <c r="BD143" s="78"/>
      <c r="BE143" s="78"/>
      <c r="BF143" s="78"/>
      <c r="BG143" s="81"/>
      <c r="BH143" s="105"/>
    </row>
    <row r="144" spans="1:60" s="106" customFormat="1" ht="24" customHeight="1" x14ac:dyDescent="0.3">
      <c r="A144" s="78"/>
      <c r="B144" s="78"/>
      <c r="C144" s="78"/>
      <c r="D144" s="79"/>
      <c r="E144" s="105"/>
      <c r="F144" s="80"/>
      <c r="G144" s="80"/>
      <c r="H144" s="80"/>
      <c r="I144" s="81"/>
      <c r="J144" s="105"/>
      <c r="K144" s="80"/>
      <c r="L144" s="80"/>
      <c r="M144" s="80"/>
      <c r="N144" s="81"/>
      <c r="O144" s="105"/>
      <c r="P144" s="78"/>
      <c r="Q144" s="78"/>
      <c r="R144" s="78"/>
      <c r="S144" s="79"/>
      <c r="T144" s="105"/>
      <c r="U144" s="78"/>
      <c r="V144" s="78"/>
      <c r="W144" s="78"/>
      <c r="X144" s="81"/>
      <c r="Y144" s="105"/>
      <c r="Z144" s="80"/>
      <c r="AA144" s="80"/>
      <c r="AB144" s="80"/>
      <c r="AC144" s="81"/>
      <c r="AD144" s="105"/>
      <c r="AE144" s="80"/>
      <c r="AF144" s="80"/>
      <c r="AG144" s="80"/>
      <c r="AH144" s="81"/>
      <c r="AI144" s="105"/>
      <c r="AJ144" s="80"/>
      <c r="AK144" s="80"/>
      <c r="AL144" s="80"/>
      <c r="AM144" s="81"/>
      <c r="AN144" s="105"/>
      <c r="AO144" s="80"/>
      <c r="AP144" s="80"/>
      <c r="AQ144" s="80"/>
      <c r="AR144" s="81"/>
      <c r="AS144" s="105"/>
      <c r="AT144" s="80"/>
      <c r="AU144" s="80"/>
      <c r="AV144" s="80"/>
      <c r="AW144" s="81"/>
      <c r="AX144" s="105"/>
      <c r="AY144" s="78"/>
      <c r="AZ144" s="78"/>
      <c r="BA144" s="78"/>
      <c r="BB144" s="81"/>
      <c r="BC144" s="105"/>
      <c r="BD144" s="78"/>
      <c r="BE144" s="78"/>
      <c r="BF144" s="78"/>
      <c r="BG144" s="81"/>
      <c r="BH144" s="105"/>
    </row>
    <row r="145" spans="1:60" s="106" customFormat="1" ht="24" customHeight="1" x14ac:dyDescent="0.3">
      <c r="A145" s="78"/>
      <c r="B145" s="78"/>
      <c r="C145" s="78"/>
      <c r="D145" s="79"/>
      <c r="E145" s="105"/>
      <c r="F145" s="80"/>
      <c r="G145" s="80"/>
      <c r="H145" s="80"/>
      <c r="I145" s="81"/>
      <c r="J145" s="105"/>
      <c r="K145" s="80"/>
      <c r="L145" s="80"/>
      <c r="M145" s="80"/>
      <c r="N145" s="81"/>
      <c r="O145" s="105"/>
      <c r="P145" s="78"/>
      <c r="Q145" s="78"/>
      <c r="R145" s="78"/>
      <c r="S145" s="79"/>
      <c r="T145" s="105"/>
      <c r="U145" s="78"/>
      <c r="V145" s="78"/>
      <c r="W145" s="78"/>
      <c r="X145" s="81"/>
      <c r="Y145" s="105"/>
      <c r="Z145" s="80"/>
      <c r="AA145" s="80"/>
      <c r="AB145" s="80"/>
      <c r="AC145" s="81"/>
      <c r="AD145" s="105"/>
      <c r="AE145" s="80"/>
      <c r="AF145" s="80"/>
      <c r="AG145" s="80"/>
      <c r="AH145" s="81"/>
      <c r="AI145" s="105"/>
      <c r="AJ145" s="80"/>
      <c r="AK145" s="80"/>
      <c r="AL145" s="80"/>
      <c r="AM145" s="81"/>
      <c r="AN145" s="105"/>
      <c r="AO145" s="80"/>
      <c r="AP145" s="80"/>
      <c r="AQ145" s="80"/>
      <c r="AR145" s="81"/>
      <c r="AS145" s="105"/>
      <c r="AT145" s="80"/>
      <c r="AU145" s="80"/>
      <c r="AV145" s="80"/>
      <c r="AW145" s="81"/>
      <c r="AX145" s="105"/>
      <c r="AY145" s="78"/>
      <c r="AZ145" s="78"/>
      <c r="BA145" s="78"/>
      <c r="BB145" s="81"/>
      <c r="BC145" s="105"/>
      <c r="BD145" s="78"/>
      <c r="BE145" s="78"/>
      <c r="BF145" s="78"/>
      <c r="BG145" s="81"/>
      <c r="BH145" s="105"/>
    </row>
    <row r="146" spans="1:60" s="106" customFormat="1" ht="24" customHeight="1" x14ac:dyDescent="0.3">
      <c r="A146" s="78"/>
      <c r="B146" s="78"/>
      <c r="C146" s="78"/>
      <c r="D146" s="79"/>
      <c r="E146" s="105"/>
      <c r="F146" s="80"/>
      <c r="G146" s="80"/>
      <c r="H146" s="80"/>
      <c r="I146" s="81"/>
      <c r="J146" s="105"/>
      <c r="K146" s="80"/>
      <c r="L146" s="80"/>
      <c r="M146" s="80"/>
      <c r="N146" s="81"/>
      <c r="O146" s="105"/>
      <c r="P146" s="78"/>
      <c r="Q146" s="78"/>
      <c r="R146" s="78"/>
      <c r="S146" s="79"/>
      <c r="T146" s="105"/>
      <c r="U146" s="78"/>
      <c r="V146" s="78"/>
      <c r="W146" s="78"/>
      <c r="X146" s="79"/>
      <c r="Y146" s="105"/>
      <c r="Z146" s="80"/>
      <c r="AA146" s="80"/>
      <c r="AB146" s="80"/>
      <c r="AC146" s="81"/>
      <c r="AD146" s="105"/>
      <c r="AE146" s="80"/>
      <c r="AF146" s="80"/>
      <c r="AG146" s="80"/>
      <c r="AH146" s="81"/>
      <c r="AI146" s="105"/>
      <c r="AJ146" s="80"/>
      <c r="AK146" s="80"/>
      <c r="AL146" s="80"/>
      <c r="AM146" s="81"/>
      <c r="AN146" s="105"/>
      <c r="AO146" s="80"/>
      <c r="AP146" s="80"/>
      <c r="AQ146" s="80"/>
      <c r="AR146" s="81"/>
      <c r="AS146" s="105"/>
      <c r="AT146" s="80"/>
      <c r="AU146" s="80"/>
      <c r="AV146" s="80"/>
      <c r="AW146" s="81"/>
      <c r="AX146" s="105"/>
      <c r="AY146" s="78"/>
      <c r="AZ146" s="78"/>
      <c r="BA146" s="78"/>
      <c r="BB146" s="79"/>
      <c r="BC146" s="105"/>
      <c r="BD146" s="78"/>
      <c r="BE146" s="78"/>
      <c r="BF146" s="78"/>
      <c r="BG146" s="79"/>
      <c r="BH146" s="105"/>
    </row>
    <row r="147" spans="1:60" s="106" customFormat="1" ht="24" customHeight="1" x14ac:dyDescent="0.3">
      <c r="A147" s="78"/>
      <c r="B147" s="78"/>
      <c r="C147" s="78"/>
      <c r="D147" s="79"/>
      <c r="E147" s="105"/>
      <c r="F147" s="80"/>
      <c r="G147" s="80"/>
      <c r="H147" s="80"/>
      <c r="I147" s="81"/>
      <c r="J147" s="105"/>
      <c r="K147" s="80"/>
      <c r="L147" s="80"/>
      <c r="M147" s="80"/>
      <c r="N147" s="81"/>
      <c r="O147" s="105"/>
      <c r="P147" s="78"/>
      <c r="Q147" s="78"/>
      <c r="R147" s="78"/>
      <c r="S147" s="79"/>
      <c r="T147" s="105"/>
      <c r="U147" s="78"/>
      <c r="V147" s="78"/>
      <c r="W147" s="78"/>
      <c r="X147" s="81"/>
      <c r="Y147" s="105"/>
      <c r="Z147" s="80"/>
      <c r="AA147" s="80"/>
      <c r="AB147" s="80"/>
      <c r="AC147" s="81"/>
      <c r="AD147" s="105"/>
      <c r="AE147" s="80"/>
      <c r="AF147" s="80"/>
      <c r="AG147" s="80"/>
      <c r="AH147" s="81"/>
      <c r="AI147" s="105"/>
      <c r="AJ147" s="80"/>
      <c r="AK147" s="80"/>
      <c r="AL147" s="80"/>
      <c r="AM147" s="81"/>
      <c r="AN147" s="105"/>
      <c r="AO147" s="80"/>
      <c r="AP147" s="80"/>
      <c r="AQ147" s="80"/>
      <c r="AR147" s="81"/>
      <c r="AS147" s="105"/>
      <c r="AT147" s="80"/>
      <c r="AU147" s="80"/>
      <c r="AV147" s="80"/>
      <c r="AW147" s="81"/>
      <c r="AX147" s="105"/>
      <c r="AY147" s="78"/>
      <c r="AZ147" s="78"/>
      <c r="BA147" s="78"/>
      <c r="BB147" s="81"/>
      <c r="BC147" s="105"/>
      <c r="BD147" s="78"/>
      <c r="BE147" s="78"/>
      <c r="BF147" s="78"/>
      <c r="BG147" s="81"/>
      <c r="BH147" s="105"/>
    </row>
    <row r="148" spans="1:60" s="106" customFormat="1" ht="24" customHeight="1" x14ac:dyDescent="0.3">
      <c r="A148" s="78"/>
      <c r="B148" s="78"/>
      <c r="C148" s="78"/>
      <c r="D148" s="79"/>
      <c r="E148" s="105"/>
      <c r="F148" s="80"/>
      <c r="G148" s="80"/>
      <c r="H148" s="80"/>
      <c r="I148" s="81"/>
      <c r="J148" s="105"/>
      <c r="K148" s="80"/>
      <c r="L148" s="80"/>
      <c r="M148" s="80"/>
      <c r="N148" s="81"/>
      <c r="O148" s="105"/>
      <c r="P148" s="78"/>
      <c r="Q148" s="78"/>
      <c r="R148" s="78"/>
      <c r="S148" s="79"/>
      <c r="T148" s="105"/>
      <c r="U148" s="78"/>
      <c r="V148" s="78"/>
      <c r="W148" s="78"/>
      <c r="X148" s="81"/>
      <c r="Y148" s="105"/>
      <c r="Z148" s="80"/>
      <c r="AA148" s="80"/>
      <c r="AB148" s="80"/>
      <c r="AC148" s="81"/>
      <c r="AD148" s="105"/>
      <c r="AE148" s="80"/>
      <c r="AF148" s="80"/>
      <c r="AG148" s="80"/>
      <c r="AH148" s="81"/>
      <c r="AI148" s="105"/>
      <c r="AJ148" s="80"/>
      <c r="AK148" s="80"/>
      <c r="AL148" s="80"/>
      <c r="AM148" s="81"/>
      <c r="AN148" s="105"/>
      <c r="AO148" s="80"/>
      <c r="AP148" s="80"/>
      <c r="AQ148" s="80"/>
      <c r="AR148" s="81"/>
      <c r="AS148" s="105"/>
      <c r="AT148" s="80"/>
      <c r="AU148" s="80"/>
      <c r="AV148" s="80"/>
      <c r="AW148" s="81"/>
      <c r="AX148" s="105"/>
      <c r="AY148" s="78"/>
      <c r="AZ148" s="78"/>
      <c r="BA148" s="78"/>
      <c r="BB148" s="81"/>
      <c r="BC148" s="105"/>
      <c r="BD148" s="78"/>
      <c r="BE148" s="78"/>
      <c r="BF148" s="78"/>
      <c r="BG148" s="81"/>
      <c r="BH148" s="105"/>
    </row>
    <row r="149" spans="1:60" s="106" customFormat="1" ht="24" customHeight="1" x14ac:dyDescent="0.3">
      <c r="A149" s="78"/>
      <c r="B149" s="78"/>
      <c r="C149" s="78"/>
      <c r="D149" s="79"/>
      <c r="E149" s="105"/>
      <c r="F149" s="80"/>
      <c r="G149" s="80"/>
      <c r="H149" s="80"/>
      <c r="I149" s="81"/>
      <c r="J149" s="105"/>
      <c r="K149" s="80"/>
      <c r="L149" s="80"/>
      <c r="M149" s="80"/>
      <c r="N149" s="81"/>
      <c r="O149" s="105"/>
      <c r="P149" s="78"/>
      <c r="Q149" s="78"/>
      <c r="R149" s="78"/>
      <c r="S149" s="79"/>
      <c r="T149" s="105"/>
      <c r="U149" s="78"/>
      <c r="V149" s="78"/>
      <c r="W149" s="78"/>
      <c r="X149" s="81"/>
      <c r="Y149" s="105"/>
      <c r="Z149" s="80"/>
      <c r="AA149" s="80"/>
      <c r="AB149" s="80"/>
      <c r="AC149" s="81"/>
      <c r="AD149" s="105"/>
      <c r="AE149" s="80"/>
      <c r="AF149" s="80"/>
      <c r="AG149" s="80"/>
      <c r="AH149" s="81"/>
      <c r="AI149" s="105"/>
      <c r="AJ149" s="80"/>
      <c r="AK149" s="80"/>
      <c r="AL149" s="80"/>
      <c r="AM149" s="81"/>
      <c r="AN149" s="105"/>
      <c r="AO149" s="80"/>
      <c r="AP149" s="80"/>
      <c r="AQ149" s="80"/>
      <c r="AR149" s="81"/>
      <c r="AS149" s="105"/>
      <c r="AT149" s="80"/>
      <c r="AU149" s="80"/>
      <c r="AV149" s="80"/>
      <c r="AW149" s="81"/>
      <c r="AX149" s="105"/>
      <c r="AY149" s="78"/>
      <c r="AZ149" s="78"/>
      <c r="BA149" s="78"/>
      <c r="BB149" s="81"/>
      <c r="BC149" s="105"/>
      <c r="BD149" s="78"/>
      <c r="BE149" s="78"/>
      <c r="BF149" s="78"/>
      <c r="BG149" s="81"/>
      <c r="BH149" s="105"/>
    </row>
    <row r="150" spans="1:60" s="106" customFormat="1" ht="24" customHeight="1" x14ac:dyDescent="0.3">
      <c r="A150" s="78"/>
      <c r="B150" s="78"/>
      <c r="C150" s="78"/>
      <c r="D150" s="79"/>
      <c r="E150" s="105"/>
      <c r="F150" s="80"/>
      <c r="G150" s="80"/>
      <c r="H150" s="80"/>
      <c r="I150" s="81"/>
      <c r="J150" s="105"/>
      <c r="K150" s="80"/>
      <c r="L150" s="80"/>
      <c r="M150" s="80"/>
      <c r="N150" s="81"/>
      <c r="O150" s="105"/>
      <c r="P150" s="78"/>
      <c r="Q150" s="78"/>
      <c r="R150" s="78"/>
      <c r="S150" s="79"/>
      <c r="T150" s="105"/>
      <c r="U150" s="78"/>
      <c r="V150" s="78"/>
      <c r="W150" s="78"/>
      <c r="X150" s="81"/>
      <c r="Y150" s="105"/>
      <c r="Z150" s="80"/>
      <c r="AA150" s="80"/>
      <c r="AB150" s="80"/>
      <c r="AC150" s="81"/>
      <c r="AD150" s="105"/>
      <c r="AE150" s="80"/>
      <c r="AF150" s="80"/>
      <c r="AG150" s="80"/>
      <c r="AH150" s="81"/>
      <c r="AI150" s="105"/>
      <c r="AJ150" s="80"/>
      <c r="AK150" s="80"/>
      <c r="AL150" s="80"/>
      <c r="AM150" s="81"/>
      <c r="AN150" s="105"/>
      <c r="AO150" s="80"/>
      <c r="AP150" s="80"/>
      <c r="AQ150" s="80"/>
      <c r="AR150" s="81"/>
      <c r="AS150" s="105"/>
      <c r="AT150" s="80"/>
      <c r="AU150" s="80"/>
      <c r="AV150" s="80"/>
      <c r="AW150" s="81"/>
      <c r="AX150" s="105"/>
      <c r="AY150" s="78"/>
      <c r="AZ150" s="78"/>
      <c r="BA150" s="78"/>
      <c r="BB150" s="81"/>
      <c r="BC150" s="105"/>
      <c r="BD150" s="78"/>
      <c r="BE150" s="78"/>
      <c r="BF150" s="78"/>
      <c r="BG150" s="81"/>
      <c r="BH150" s="105"/>
    </row>
    <row r="151" spans="1:60" s="106" customFormat="1" ht="24" customHeight="1" x14ac:dyDescent="0.3">
      <c r="A151" s="78"/>
      <c r="B151" s="78"/>
      <c r="C151" s="78"/>
      <c r="D151" s="79"/>
      <c r="E151" s="105"/>
      <c r="F151" s="80"/>
      <c r="G151" s="80"/>
      <c r="H151" s="80"/>
      <c r="I151" s="81"/>
      <c r="J151" s="105"/>
      <c r="K151" s="80"/>
      <c r="L151" s="80"/>
      <c r="M151" s="80"/>
      <c r="N151" s="81"/>
      <c r="O151" s="105"/>
      <c r="P151" s="78"/>
      <c r="Q151" s="78"/>
      <c r="R151" s="78"/>
      <c r="S151" s="79"/>
      <c r="T151" s="105"/>
      <c r="U151" s="78"/>
      <c r="V151" s="78"/>
      <c r="W151" s="78"/>
      <c r="X151" s="81"/>
      <c r="Y151" s="105"/>
      <c r="Z151" s="80"/>
      <c r="AA151" s="80"/>
      <c r="AB151" s="80"/>
      <c r="AC151" s="81"/>
      <c r="AD151" s="105"/>
      <c r="AE151" s="80"/>
      <c r="AF151" s="80"/>
      <c r="AG151" s="80"/>
      <c r="AH151" s="81"/>
      <c r="AI151" s="105"/>
      <c r="AJ151" s="80"/>
      <c r="AK151" s="80"/>
      <c r="AL151" s="80"/>
      <c r="AM151" s="81"/>
      <c r="AN151" s="105"/>
      <c r="AO151" s="80"/>
      <c r="AP151" s="80"/>
      <c r="AQ151" s="80"/>
      <c r="AR151" s="81"/>
      <c r="AS151" s="105"/>
      <c r="AT151" s="80"/>
      <c r="AU151" s="80"/>
      <c r="AV151" s="80"/>
      <c r="AW151" s="81"/>
      <c r="AX151" s="105"/>
      <c r="AY151" s="78"/>
      <c r="AZ151" s="78"/>
      <c r="BA151" s="78"/>
      <c r="BB151" s="81"/>
      <c r="BC151" s="105"/>
      <c r="BD151" s="78"/>
      <c r="BE151" s="78"/>
      <c r="BF151" s="78"/>
      <c r="BG151" s="81"/>
      <c r="BH151" s="105"/>
    </row>
    <row r="152" spans="1:60" s="106" customFormat="1" ht="24" customHeight="1" x14ac:dyDescent="0.3">
      <c r="A152" s="78"/>
      <c r="B152" s="78"/>
      <c r="C152" s="78"/>
      <c r="D152" s="79"/>
      <c r="E152" s="105"/>
      <c r="F152" s="80"/>
      <c r="G152" s="80"/>
      <c r="H152" s="80"/>
      <c r="I152" s="81"/>
      <c r="J152" s="105"/>
      <c r="K152" s="80"/>
      <c r="L152" s="80"/>
      <c r="M152" s="80"/>
      <c r="N152" s="81"/>
      <c r="O152" s="105"/>
      <c r="P152" s="78"/>
      <c r="Q152" s="78"/>
      <c r="R152" s="78"/>
      <c r="S152" s="79"/>
      <c r="T152" s="105"/>
      <c r="U152" s="78"/>
      <c r="V152" s="78"/>
      <c r="W152" s="78"/>
      <c r="X152" s="81"/>
      <c r="Y152" s="105"/>
      <c r="Z152" s="80"/>
      <c r="AA152" s="80"/>
      <c r="AB152" s="80"/>
      <c r="AC152" s="81"/>
      <c r="AD152" s="105"/>
      <c r="AE152" s="80"/>
      <c r="AF152" s="80"/>
      <c r="AG152" s="80"/>
      <c r="AH152" s="81"/>
      <c r="AI152" s="105"/>
      <c r="AJ152" s="80"/>
      <c r="AK152" s="80"/>
      <c r="AL152" s="80"/>
      <c r="AM152" s="81"/>
      <c r="AN152" s="105"/>
      <c r="AO152" s="80"/>
      <c r="AP152" s="80"/>
      <c r="AQ152" s="80"/>
      <c r="AR152" s="81"/>
      <c r="AS152" s="105"/>
      <c r="AT152" s="80"/>
      <c r="AU152" s="80"/>
      <c r="AV152" s="80"/>
      <c r="AW152" s="81"/>
      <c r="AX152" s="105"/>
      <c r="AY152" s="78"/>
      <c r="AZ152" s="78"/>
      <c r="BA152" s="78"/>
      <c r="BB152" s="81"/>
      <c r="BC152" s="105"/>
      <c r="BD152" s="78"/>
      <c r="BE152" s="78"/>
      <c r="BF152" s="78"/>
      <c r="BG152" s="81"/>
      <c r="BH152" s="105"/>
    </row>
    <row r="153" spans="1:60" s="106" customFormat="1" ht="24" customHeight="1" x14ac:dyDescent="0.3">
      <c r="A153" s="78"/>
      <c r="B153" s="78"/>
      <c r="C153" s="78"/>
      <c r="D153" s="79"/>
      <c r="E153" s="105"/>
      <c r="F153" s="80"/>
      <c r="G153" s="80"/>
      <c r="H153" s="80"/>
      <c r="I153" s="81"/>
      <c r="J153" s="105"/>
      <c r="K153" s="80"/>
      <c r="L153" s="80"/>
      <c r="M153" s="80"/>
      <c r="N153" s="81"/>
      <c r="O153" s="105"/>
      <c r="P153" s="78"/>
      <c r="Q153" s="78"/>
      <c r="R153" s="78"/>
      <c r="S153" s="79"/>
      <c r="T153" s="105"/>
      <c r="U153" s="78"/>
      <c r="V153" s="78"/>
      <c r="W153" s="78"/>
      <c r="X153" s="81"/>
      <c r="Y153" s="105"/>
      <c r="Z153" s="80"/>
      <c r="AA153" s="80"/>
      <c r="AB153" s="80"/>
      <c r="AC153" s="81"/>
      <c r="AD153" s="105"/>
      <c r="AE153" s="80"/>
      <c r="AF153" s="80"/>
      <c r="AG153" s="80"/>
      <c r="AH153" s="81"/>
      <c r="AI153" s="105"/>
      <c r="AJ153" s="80"/>
      <c r="AK153" s="80"/>
      <c r="AL153" s="80"/>
      <c r="AM153" s="81"/>
      <c r="AN153" s="105"/>
      <c r="AO153" s="80"/>
      <c r="AP153" s="80"/>
      <c r="AQ153" s="80"/>
      <c r="AR153" s="81"/>
      <c r="AS153" s="105"/>
      <c r="AT153" s="80"/>
      <c r="AU153" s="80"/>
      <c r="AV153" s="80"/>
      <c r="AW153" s="81"/>
      <c r="AX153" s="105"/>
      <c r="AY153" s="78"/>
      <c r="AZ153" s="78"/>
      <c r="BA153" s="78"/>
      <c r="BB153" s="81"/>
      <c r="BC153" s="105"/>
      <c r="BD153" s="78"/>
      <c r="BE153" s="78"/>
      <c r="BF153" s="78"/>
      <c r="BG153" s="81"/>
      <c r="BH153" s="105"/>
    </row>
    <row r="154" spans="1:60" s="106" customFormat="1" ht="24" customHeight="1" x14ac:dyDescent="0.3">
      <c r="A154" s="78"/>
      <c r="B154" s="78"/>
      <c r="C154" s="78"/>
      <c r="D154" s="79"/>
      <c r="E154" s="105"/>
      <c r="F154" s="80"/>
      <c r="G154" s="80"/>
      <c r="H154" s="80"/>
      <c r="I154" s="81"/>
      <c r="J154" s="105"/>
      <c r="K154" s="80"/>
      <c r="L154" s="80"/>
      <c r="M154" s="80"/>
      <c r="N154" s="81"/>
      <c r="O154" s="105"/>
      <c r="P154" s="78"/>
      <c r="Q154" s="78"/>
      <c r="R154" s="78"/>
      <c r="S154" s="79"/>
      <c r="T154" s="105"/>
      <c r="U154" s="78"/>
      <c r="V154" s="78"/>
      <c r="W154" s="78"/>
      <c r="X154" s="81"/>
      <c r="Y154" s="105"/>
      <c r="Z154" s="80"/>
      <c r="AA154" s="80"/>
      <c r="AB154" s="80"/>
      <c r="AC154" s="81"/>
      <c r="AD154" s="105"/>
      <c r="AE154" s="80"/>
      <c r="AF154" s="80"/>
      <c r="AG154" s="80"/>
      <c r="AH154" s="81"/>
      <c r="AI154" s="105"/>
      <c r="AJ154" s="80"/>
      <c r="AK154" s="80"/>
      <c r="AL154" s="80"/>
      <c r="AM154" s="81"/>
      <c r="AN154" s="105"/>
      <c r="AO154" s="80"/>
      <c r="AP154" s="80"/>
      <c r="AQ154" s="80"/>
      <c r="AR154" s="81"/>
      <c r="AS154" s="105"/>
      <c r="AT154" s="80"/>
      <c r="AU154" s="80"/>
      <c r="AV154" s="80"/>
      <c r="AW154" s="81"/>
      <c r="AX154" s="105"/>
      <c r="AY154" s="78"/>
      <c r="AZ154" s="78"/>
      <c r="BA154" s="78"/>
      <c r="BB154" s="81"/>
      <c r="BC154" s="105"/>
      <c r="BD154" s="78"/>
      <c r="BE154" s="78"/>
      <c r="BF154" s="78"/>
      <c r="BG154" s="81"/>
      <c r="BH154" s="105"/>
    </row>
    <row r="155" spans="1:60" s="106" customFormat="1" ht="24" customHeight="1" x14ac:dyDescent="0.3">
      <c r="A155" s="78"/>
      <c r="B155" s="78"/>
      <c r="C155" s="78"/>
      <c r="D155" s="79"/>
      <c r="E155" s="105"/>
      <c r="F155" s="80"/>
      <c r="G155" s="80"/>
      <c r="H155" s="80"/>
      <c r="I155" s="81"/>
      <c r="J155" s="105"/>
      <c r="K155" s="80"/>
      <c r="L155" s="80"/>
      <c r="M155" s="80"/>
      <c r="N155" s="81"/>
      <c r="O155" s="105"/>
      <c r="P155" s="78"/>
      <c r="Q155" s="78"/>
      <c r="R155" s="78"/>
      <c r="S155" s="79"/>
      <c r="T155" s="105"/>
      <c r="U155" s="78"/>
      <c r="V155" s="78"/>
      <c r="W155" s="78"/>
      <c r="X155" s="81"/>
      <c r="Y155" s="105"/>
      <c r="Z155" s="80"/>
      <c r="AA155" s="80"/>
      <c r="AB155" s="80"/>
      <c r="AC155" s="81"/>
      <c r="AD155" s="105"/>
      <c r="AE155" s="80"/>
      <c r="AF155" s="80"/>
      <c r="AG155" s="80"/>
      <c r="AH155" s="81"/>
      <c r="AI155" s="105"/>
      <c r="AJ155" s="80"/>
      <c r="AK155" s="80"/>
      <c r="AL155" s="80"/>
      <c r="AM155" s="81"/>
      <c r="AN155" s="105"/>
      <c r="AO155" s="80"/>
      <c r="AP155" s="80"/>
      <c r="AQ155" s="80"/>
      <c r="AR155" s="81"/>
      <c r="AS155" s="105"/>
      <c r="AT155" s="80"/>
      <c r="AU155" s="80"/>
      <c r="AV155" s="80"/>
      <c r="AW155" s="81"/>
      <c r="AX155" s="105"/>
      <c r="AY155" s="78"/>
      <c r="AZ155" s="78"/>
      <c r="BA155" s="78"/>
      <c r="BB155" s="81"/>
      <c r="BC155" s="105"/>
      <c r="BD155" s="78"/>
      <c r="BE155" s="78"/>
      <c r="BF155" s="78"/>
      <c r="BG155" s="81"/>
      <c r="BH155" s="105"/>
    </row>
    <row r="156" spans="1:60" s="106" customFormat="1" ht="24" customHeight="1" x14ac:dyDescent="0.3">
      <c r="A156" s="78"/>
      <c r="B156" s="78"/>
      <c r="C156" s="78"/>
      <c r="D156" s="79"/>
      <c r="E156" s="105"/>
      <c r="F156" s="80"/>
      <c r="G156" s="80"/>
      <c r="H156" s="80"/>
      <c r="I156" s="81"/>
      <c r="J156" s="105"/>
      <c r="K156" s="80"/>
      <c r="L156" s="80"/>
      <c r="M156" s="80"/>
      <c r="N156" s="81"/>
      <c r="O156" s="105"/>
      <c r="P156" s="78"/>
      <c r="Q156" s="78"/>
      <c r="R156" s="78"/>
      <c r="S156" s="79"/>
      <c r="T156" s="105"/>
      <c r="U156" s="78"/>
      <c r="V156" s="78"/>
      <c r="W156" s="78"/>
      <c r="X156" s="81"/>
      <c r="Y156" s="105"/>
      <c r="Z156" s="80"/>
      <c r="AA156" s="80"/>
      <c r="AB156" s="80"/>
      <c r="AC156" s="81"/>
      <c r="AD156" s="105"/>
      <c r="AE156" s="80"/>
      <c r="AF156" s="80"/>
      <c r="AG156" s="80"/>
      <c r="AH156" s="81"/>
      <c r="AI156" s="105"/>
      <c r="AJ156" s="80"/>
      <c r="AK156" s="80"/>
      <c r="AL156" s="80"/>
      <c r="AM156" s="81"/>
      <c r="AN156" s="105"/>
      <c r="AO156" s="80"/>
      <c r="AP156" s="80"/>
      <c r="AQ156" s="80"/>
      <c r="AR156" s="81"/>
      <c r="AS156" s="105"/>
      <c r="AT156" s="80"/>
      <c r="AU156" s="80"/>
      <c r="AV156" s="80"/>
      <c r="AW156" s="81"/>
      <c r="AX156" s="105"/>
      <c r="AY156" s="78"/>
      <c r="AZ156" s="78"/>
      <c r="BA156" s="78"/>
      <c r="BB156" s="81"/>
      <c r="BC156" s="105"/>
      <c r="BD156" s="78"/>
      <c r="BE156" s="78"/>
      <c r="BF156" s="78"/>
      <c r="BG156" s="81"/>
      <c r="BH156" s="105"/>
    </row>
    <row r="157" spans="1:60" s="106" customFormat="1" ht="24" customHeight="1" x14ac:dyDescent="0.3">
      <c r="A157" s="78"/>
      <c r="B157" s="78"/>
      <c r="C157" s="78"/>
      <c r="D157" s="79"/>
      <c r="E157" s="105"/>
      <c r="F157" s="80"/>
      <c r="G157" s="80"/>
      <c r="H157" s="80"/>
      <c r="I157" s="81"/>
      <c r="J157" s="105"/>
      <c r="K157" s="80"/>
      <c r="L157" s="80"/>
      <c r="M157" s="80"/>
      <c r="N157" s="81"/>
      <c r="O157" s="105"/>
      <c r="P157" s="78"/>
      <c r="Q157" s="78"/>
      <c r="R157" s="78"/>
      <c r="S157" s="79"/>
      <c r="T157" s="105"/>
      <c r="U157" s="78"/>
      <c r="V157" s="78"/>
      <c r="W157" s="78"/>
      <c r="X157" s="81"/>
      <c r="Y157" s="105"/>
      <c r="Z157" s="80"/>
      <c r="AA157" s="80"/>
      <c r="AB157" s="80"/>
      <c r="AC157" s="81"/>
      <c r="AD157" s="105"/>
      <c r="AE157" s="80"/>
      <c r="AF157" s="80"/>
      <c r="AG157" s="80"/>
      <c r="AH157" s="81"/>
      <c r="AI157" s="105"/>
      <c r="AJ157" s="80"/>
      <c r="AK157" s="80"/>
      <c r="AL157" s="80"/>
      <c r="AM157" s="81"/>
      <c r="AN157" s="105"/>
      <c r="AO157" s="80"/>
      <c r="AP157" s="80"/>
      <c r="AQ157" s="80"/>
      <c r="AR157" s="81"/>
      <c r="AS157" s="105"/>
      <c r="AT157" s="80"/>
      <c r="AU157" s="80"/>
      <c r="AV157" s="80"/>
      <c r="AW157" s="81"/>
      <c r="AX157" s="105"/>
      <c r="AY157" s="78"/>
      <c r="AZ157" s="78"/>
      <c r="BA157" s="78"/>
      <c r="BB157" s="81"/>
      <c r="BC157" s="105"/>
      <c r="BD157" s="78"/>
      <c r="BE157" s="78"/>
      <c r="BF157" s="78"/>
      <c r="BG157" s="81"/>
      <c r="BH157" s="105"/>
    </row>
    <row r="158" spans="1:60" s="106" customFormat="1" ht="24" customHeight="1" x14ac:dyDescent="0.3">
      <c r="A158" s="78"/>
      <c r="B158" s="78"/>
      <c r="C158" s="78"/>
      <c r="D158" s="79"/>
      <c r="E158" s="105"/>
      <c r="F158" s="80"/>
      <c r="G158" s="80"/>
      <c r="H158" s="80"/>
      <c r="I158" s="81"/>
      <c r="J158" s="105"/>
      <c r="K158" s="80"/>
      <c r="L158" s="80"/>
      <c r="M158" s="80"/>
      <c r="N158" s="81"/>
      <c r="O158" s="105"/>
      <c r="P158" s="78"/>
      <c r="Q158" s="78"/>
      <c r="R158" s="78"/>
      <c r="S158" s="79"/>
      <c r="T158" s="105"/>
      <c r="U158" s="78"/>
      <c r="V158" s="78"/>
      <c r="W158" s="78"/>
      <c r="X158" s="79"/>
      <c r="Y158" s="105"/>
      <c r="Z158" s="80"/>
      <c r="AA158" s="80"/>
      <c r="AB158" s="80"/>
      <c r="AC158" s="81"/>
      <c r="AD158" s="105"/>
      <c r="AE158" s="80"/>
      <c r="AF158" s="80"/>
      <c r="AG158" s="80"/>
      <c r="AH158" s="81"/>
      <c r="AI158" s="105"/>
      <c r="AJ158" s="80"/>
      <c r="AK158" s="80"/>
      <c r="AL158" s="80"/>
      <c r="AM158" s="81"/>
      <c r="AN158" s="105"/>
      <c r="AO158" s="80"/>
      <c r="AP158" s="80"/>
      <c r="AQ158" s="80"/>
      <c r="AR158" s="81"/>
      <c r="AS158" s="105"/>
      <c r="AT158" s="80"/>
      <c r="AU158" s="80"/>
      <c r="AV158" s="80"/>
      <c r="AW158" s="81"/>
      <c r="AX158" s="105"/>
      <c r="AY158" s="78"/>
      <c r="AZ158" s="78"/>
      <c r="BA158" s="78"/>
      <c r="BB158" s="79"/>
      <c r="BC158" s="105"/>
      <c r="BD158" s="78"/>
      <c r="BE158" s="78"/>
      <c r="BF158" s="78"/>
      <c r="BG158" s="79"/>
      <c r="BH158" s="105"/>
    </row>
    <row r="159" spans="1:60" s="106" customFormat="1" ht="24" customHeight="1" x14ac:dyDescent="0.3">
      <c r="A159" s="78"/>
      <c r="B159" s="78"/>
      <c r="C159" s="78"/>
      <c r="D159" s="79"/>
      <c r="E159" s="105"/>
      <c r="F159" s="80"/>
      <c r="G159" s="80"/>
      <c r="H159" s="80"/>
      <c r="I159" s="81"/>
      <c r="J159" s="105"/>
      <c r="K159" s="80"/>
      <c r="L159" s="80"/>
      <c r="M159" s="80"/>
      <c r="N159" s="81"/>
      <c r="O159" s="105"/>
      <c r="P159" s="78"/>
      <c r="Q159" s="78"/>
      <c r="R159" s="78"/>
      <c r="S159" s="79"/>
      <c r="T159" s="105"/>
      <c r="U159" s="78"/>
      <c r="V159" s="78"/>
      <c r="W159" s="78"/>
      <c r="X159" s="81"/>
      <c r="Y159" s="105"/>
      <c r="Z159" s="80"/>
      <c r="AA159" s="80"/>
      <c r="AB159" s="80"/>
      <c r="AC159" s="81"/>
      <c r="AD159" s="105"/>
      <c r="AE159" s="80"/>
      <c r="AF159" s="80"/>
      <c r="AG159" s="80"/>
      <c r="AH159" s="81"/>
      <c r="AI159" s="105"/>
      <c r="AJ159" s="80"/>
      <c r="AK159" s="80"/>
      <c r="AL159" s="80"/>
      <c r="AM159" s="81"/>
      <c r="AN159" s="105"/>
      <c r="AO159" s="80"/>
      <c r="AP159" s="80"/>
      <c r="AQ159" s="80"/>
      <c r="AR159" s="81"/>
      <c r="AS159" s="105"/>
      <c r="AT159" s="80"/>
      <c r="AU159" s="80"/>
      <c r="AV159" s="80"/>
      <c r="AW159" s="81"/>
      <c r="AX159" s="105"/>
      <c r="AY159" s="78"/>
      <c r="AZ159" s="78"/>
      <c r="BA159" s="78"/>
      <c r="BB159" s="81"/>
      <c r="BC159" s="105"/>
      <c r="BD159" s="78"/>
      <c r="BE159" s="78"/>
      <c r="BF159" s="78"/>
      <c r="BG159" s="81"/>
      <c r="BH159" s="105"/>
    </row>
    <row r="160" spans="1:60" s="106" customFormat="1" ht="24" customHeight="1" x14ac:dyDescent="0.3">
      <c r="A160" s="78"/>
      <c r="B160" s="78"/>
      <c r="C160" s="78"/>
      <c r="D160" s="79"/>
      <c r="E160" s="105"/>
      <c r="F160" s="80"/>
      <c r="G160" s="80"/>
      <c r="H160" s="80"/>
      <c r="I160" s="81"/>
      <c r="J160" s="105"/>
      <c r="K160" s="80"/>
      <c r="L160" s="80"/>
      <c r="M160" s="80"/>
      <c r="N160" s="81"/>
      <c r="O160" s="105"/>
      <c r="P160" s="78"/>
      <c r="Q160" s="78"/>
      <c r="R160" s="78"/>
      <c r="S160" s="79"/>
      <c r="T160" s="105"/>
      <c r="U160" s="78"/>
      <c r="V160" s="78"/>
      <c r="W160" s="78"/>
      <c r="X160" s="81"/>
      <c r="Y160" s="105"/>
      <c r="Z160" s="80"/>
      <c r="AA160" s="80"/>
      <c r="AB160" s="80"/>
      <c r="AC160" s="81"/>
      <c r="AD160" s="105"/>
      <c r="AE160" s="80"/>
      <c r="AF160" s="80"/>
      <c r="AG160" s="80"/>
      <c r="AH160" s="81"/>
      <c r="AI160" s="105"/>
      <c r="AJ160" s="80"/>
      <c r="AK160" s="80"/>
      <c r="AL160" s="80"/>
      <c r="AM160" s="81"/>
      <c r="AN160" s="105"/>
      <c r="AO160" s="80"/>
      <c r="AP160" s="80"/>
      <c r="AQ160" s="80"/>
      <c r="AR160" s="81"/>
      <c r="AS160" s="105"/>
      <c r="AT160" s="80"/>
      <c r="AU160" s="80"/>
      <c r="AV160" s="80"/>
      <c r="AW160" s="81"/>
      <c r="AX160" s="105"/>
      <c r="AY160" s="78"/>
      <c r="AZ160" s="78"/>
      <c r="BA160" s="78"/>
      <c r="BB160" s="81"/>
      <c r="BC160" s="105"/>
      <c r="BD160" s="78"/>
      <c r="BE160" s="78"/>
      <c r="BF160" s="78"/>
      <c r="BG160" s="81"/>
      <c r="BH160" s="105"/>
    </row>
    <row r="161" spans="1:60" s="106" customFormat="1" ht="24" customHeight="1" x14ac:dyDescent="0.3">
      <c r="A161" s="78"/>
      <c r="B161" s="78"/>
      <c r="C161" s="78"/>
      <c r="D161" s="79"/>
      <c r="E161" s="105"/>
      <c r="F161" s="80"/>
      <c r="G161" s="80"/>
      <c r="H161" s="80"/>
      <c r="I161" s="81"/>
      <c r="J161" s="105"/>
      <c r="K161" s="80"/>
      <c r="L161" s="80"/>
      <c r="M161" s="80"/>
      <c r="N161" s="81"/>
      <c r="O161" s="105"/>
      <c r="P161" s="78"/>
      <c r="Q161" s="78"/>
      <c r="R161" s="78"/>
      <c r="S161" s="79"/>
      <c r="T161" s="105"/>
      <c r="U161" s="78"/>
      <c r="V161" s="78"/>
      <c r="W161" s="78"/>
      <c r="X161" s="81"/>
      <c r="Y161" s="105"/>
      <c r="Z161" s="80"/>
      <c r="AA161" s="80"/>
      <c r="AB161" s="80"/>
      <c r="AC161" s="81"/>
      <c r="AD161" s="105"/>
      <c r="AE161" s="80"/>
      <c r="AF161" s="80"/>
      <c r="AG161" s="80"/>
      <c r="AH161" s="81"/>
      <c r="AI161" s="105"/>
      <c r="AJ161" s="80"/>
      <c r="AK161" s="80"/>
      <c r="AL161" s="80"/>
      <c r="AM161" s="81"/>
      <c r="AN161" s="105"/>
      <c r="AO161" s="80"/>
      <c r="AP161" s="80"/>
      <c r="AQ161" s="80"/>
      <c r="AR161" s="81"/>
      <c r="AS161" s="105"/>
      <c r="AT161" s="80"/>
      <c r="AU161" s="80"/>
      <c r="AV161" s="80"/>
      <c r="AW161" s="81"/>
      <c r="AX161" s="105"/>
      <c r="AY161" s="78"/>
      <c r="AZ161" s="78"/>
      <c r="BA161" s="78"/>
      <c r="BB161" s="81"/>
      <c r="BC161" s="105"/>
      <c r="BD161" s="78"/>
      <c r="BE161" s="78"/>
      <c r="BF161" s="78"/>
      <c r="BG161" s="81"/>
      <c r="BH161" s="105"/>
    </row>
    <row r="162" spans="1:60" s="106" customFormat="1" ht="24" customHeight="1" x14ac:dyDescent="0.3">
      <c r="A162" s="78"/>
      <c r="B162" s="78"/>
      <c r="C162" s="78"/>
      <c r="D162" s="79"/>
      <c r="E162" s="105"/>
      <c r="F162" s="80"/>
      <c r="G162" s="80"/>
      <c r="H162" s="80"/>
      <c r="I162" s="81"/>
      <c r="J162" s="105"/>
      <c r="K162" s="80"/>
      <c r="L162" s="80"/>
      <c r="M162" s="80"/>
      <c r="N162" s="81"/>
      <c r="O162" s="105"/>
      <c r="P162" s="78"/>
      <c r="Q162" s="78"/>
      <c r="R162" s="78"/>
      <c r="S162" s="79"/>
      <c r="T162" s="105"/>
      <c r="U162" s="78"/>
      <c r="V162" s="78"/>
      <c r="W162" s="78"/>
      <c r="X162" s="81"/>
      <c r="Y162" s="105"/>
      <c r="Z162" s="80"/>
      <c r="AA162" s="80"/>
      <c r="AB162" s="80"/>
      <c r="AC162" s="81"/>
      <c r="AD162" s="105"/>
      <c r="AE162" s="80"/>
      <c r="AF162" s="80"/>
      <c r="AG162" s="80"/>
      <c r="AH162" s="81"/>
      <c r="AI162" s="105"/>
      <c r="AJ162" s="80"/>
      <c r="AK162" s="80"/>
      <c r="AL162" s="80"/>
      <c r="AM162" s="81"/>
      <c r="AN162" s="105"/>
      <c r="AO162" s="80"/>
      <c r="AP162" s="80"/>
      <c r="AQ162" s="80"/>
      <c r="AR162" s="81"/>
      <c r="AS162" s="105"/>
      <c r="AT162" s="80"/>
      <c r="AU162" s="80"/>
      <c r="AV162" s="80"/>
      <c r="AW162" s="81"/>
      <c r="AX162" s="105"/>
      <c r="AY162" s="78"/>
      <c r="AZ162" s="78"/>
      <c r="BA162" s="78"/>
      <c r="BB162" s="81"/>
      <c r="BC162" s="105"/>
      <c r="BD162" s="78"/>
      <c r="BE162" s="78"/>
      <c r="BF162" s="78"/>
      <c r="BG162" s="81"/>
      <c r="BH162" s="105"/>
    </row>
    <row r="163" spans="1:60" s="106" customFormat="1" ht="24" customHeight="1" x14ac:dyDescent="0.3">
      <c r="A163" s="78"/>
      <c r="B163" s="78"/>
      <c r="C163" s="78"/>
      <c r="D163" s="79"/>
      <c r="E163" s="105"/>
      <c r="F163" s="80"/>
      <c r="G163" s="80"/>
      <c r="H163" s="80"/>
      <c r="I163" s="81"/>
      <c r="J163" s="105"/>
      <c r="K163" s="80"/>
      <c r="L163" s="80"/>
      <c r="M163" s="80"/>
      <c r="N163" s="81"/>
      <c r="O163" s="105"/>
      <c r="P163" s="78"/>
      <c r="Q163" s="78"/>
      <c r="R163" s="78"/>
      <c r="S163" s="79"/>
      <c r="T163" s="105"/>
      <c r="U163" s="78"/>
      <c r="V163" s="78"/>
      <c r="W163" s="78"/>
      <c r="X163" s="81"/>
      <c r="Y163" s="105"/>
      <c r="Z163" s="80"/>
      <c r="AA163" s="80"/>
      <c r="AB163" s="80"/>
      <c r="AC163" s="81"/>
      <c r="AD163" s="105"/>
      <c r="AE163" s="80"/>
      <c r="AF163" s="80"/>
      <c r="AG163" s="80"/>
      <c r="AH163" s="81"/>
      <c r="AI163" s="105"/>
      <c r="AJ163" s="80"/>
      <c r="AK163" s="80"/>
      <c r="AL163" s="80"/>
      <c r="AM163" s="81"/>
      <c r="AN163" s="105"/>
      <c r="AO163" s="80"/>
      <c r="AP163" s="80"/>
      <c r="AQ163" s="80"/>
      <c r="AR163" s="81"/>
      <c r="AS163" s="105"/>
      <c r="AT163" s="80"/>
      <c r="AU163" s="80"/>
      <c r="AV163" s="80"/>
      <c r="AW163" s="81"/>
      <c r="AX163" s="105"/>
      <c r="AY163" s="78"/>
      <c r="AZ163" s="78"/>
      <c r="BA163" s="78"/>
      <c r="BB163" s="81"/>
      <c r="BC163" s="105"/>
      <c r="BD163" s="78"/>
      <c r="BE163" s="78"/>
      <c r="BF163" s="78"/>
      <c r="BG163" s="81"/>
      <c r="BH163" s="105"/>
    </row>
    <row r="164" spans="1:60" s="106" customFormat="1" ht="24" customHeight="1" x14ac:dyDescent="0.3">
      <c r="A164" s="78"/>
      <c r="B164" s="78"/>
      <c r="C164" s="78"/>
      <c r="D164" s="79"/>
      <c r="E164" s="105"/>
      <c r="F164" s="80"/>
      <c r="G164" s="80"/>
      <c r="H164" s="80"/>
      <c r="I164" s="81"/>
      <c r="J164" s="105"/>
      <c r="K164" s="80"/>
      <c r="L164" s="80"/>
      <c r="M164" s="80"/>
      <c r="N164" s="81"/>
      <c r="O164" s="105"/>
      <c r="P164" s="78"/>
      <c r="Q164" s="78"/>
      <c r="R164" s="78"/>
      <c r="S164" s="79"/>
      <c r="T164" s="105"/>
      <c r="U164" s="78"/>
      <c r="V164" s="78"/>
      <c r="W164" s="78"/>
      <c r="X164" s="81"/>
      <c r="Y164" s="105"/>
      <c r="Z164" s="80"/>
      <c r="AA164" s="80"/>
      <c r="AB164" s="80"/>
      <c r="AC164" s="81"/>
      <c r="AD164" s="105"/>
      <c r="AE164" s="80"/>
      <c r="AF164" s="80"/>
      <c r="AG164" s="80"/>
      <c r="AH164" s="81"/>
      <c r="AI164" s="105"/>
      <c r="AJ164" s="80"/>
      <c r="AK164" s="80"/>
      <c r="AL164" s="80"/>
      <c r="AM164" s="81"/>
      <c r="AN164" s="105"/>
      <c r="AO164" s="80"/>
      <c r="AP164" s="80"/>
      <c r="AQ164" s="80"/>
      <c r="AR164" s="81"/>
      <c r="AS164" s="105"/>
      <c r="AT164" s="80"/>
      <c r="AU164" s="80"/>
      <c r="AV164" s="80"/>
      <c r="AW164" s="81"/>
      <c r="AX164" s="105"/>
      <c r="AY164" s="78"/>
      <c r="AZ164" s="78"/>
      <c r="BA164" s="78"/>
      <c r="BB164" s="81"/>
      <c r="BC164" s="105"/>
      <c r="BD164" s="78"/>
      <c r="BE164" s="78"/>
      <c r="BF164" s="78"/>
      <c r="BG164" s="81"/>
      <c r="BH164" s="105"/>
    </row>
    <row r="165" spans="1:60" s="106" customFormat="1" ht="24" customHeight="1" x14ac:dyDescent="0.3">
      <c r="A165" s="78"/>
      <c r="B165" s="78"/>
      <c r="C165" s="78"/>
      <c r="D165" s="79"/>
      <c r="E165" s="105"/>
      <c r="F165" s="80"/>
      <c r="G165" s="80"/>
      <c r="H165" s="80"/>
      <c r="I165" s="81"/>
      <c r="J165" s="105"/>
      <c r="K165" s="80"/>
      <c r="L165" s="80"/>
      <c r="M165" s="80"/>
      <c r="N165" s="81"/>
      <c r="O165" s="105"/>
      <c r="P165" s="78"/>
      <c r="Q165" s="78"/>
      <c r="R165" s="78"/>
      <c r="S165" s="79"/>
      <c r="T165" s="105"/>
      <c r="U165" s="78"/>
      <c r="V165" s="78"/>
      <c r="W165" s="78"/>
      <c r="X165" s="81"/>
      <c r="Y165" s="105"/>
      <c r="Z165" s="80"/>
      <c r="AA165" s="80"/>
      <c r="AB165" s="80"/>
      <c r="AC165" s="81"/>
      <c r="AD165" s="105"/>
      <c r="AE165" s="80"/>
      <c r="AF165" s="80"/>
      <c r="AG165" s="80"/>
      <c r="AH165" s="81"/>
      <c r="AI165" s="105"/>
      <c r="AJ165" s="80"/>
      <c r="AK165" s="80"/>
      <c r="AL165" s="80"/>
      <c r="AM165" s="81"/>
      <c r="AN165" s="105"/>
      <c r="AO165" s="80"/>
      <c r="AP165" s="80"/>
      <c r="AQ165" s="80"/>
      <c r="AR165" s="81"/>
      <c r="AS165" s="105"/>
      <c r="AT165" s="80"/>
      <c r="AU165" s="80"/>
      <c r="AV165" s="80"/>
      <c r="AW165" s="81"/>
      <c r="AX165" s="105"/>
      <c r="AY165" s="78"/>
      <c r="AZ165" s="78"/>
      <c r="BA165" s="78"/>
      <c r="BB165" s="81"/>
      <c r="BC165" s="105"/>
      <c r="BD165" s="78"/>
      <c r="BE165" s="78"/>
      <c r="BF165" s="78"/>
      <c r="BG165" s="81"/>
      <c r="BH165" s="105"/>
    </row>
    <row r="166" spans="1:60" s="106" customFormat="1" ht="24" customHeight="1" x14ac:dyDescent="0.3">
      <c r="A166" s="78"/>
      <c r="B166" s="78"/>
      <c r="C166" s="78"/>
      <c r="D166" s="79"/>
      <c r="E166" s="105"/>
      <c r="F166" s="80"/>
      <c r="G166" s="80"/>
      <c r="H166" s="80"/>
      <c r="I166" s="81"/>
      <c r="J166" s="105"/>
      <c r="K166" s="80"/>
      <c r="L166" s="80"/>
      <c r="M166" s="80"/>
      <c r="N166" s="81"/>
      <c r="O166" s="105"/>
      <c r="P166" s="78"/>
      <c r="Q166" s="78"/>
      <c r="R166" s="78"/>
      <c r="S166" s="79"/>
      <c r="T166" s="105"/>
      <c r="U166" s="78"/>
      <c r="V166" s="78"/>
      <c r="W166" s="78"/>
      <c r="X166" s="81"/>
      <c r="Y166" s="105"/>
      <c r="Z166" s="80"/>
      <c r="AA166" s="80"/>
      <c r="AB166" s="80"/>
      <c r="AC166" s="81"/>
      <c r="AD166" s="105"/>
      <c r="AE166" s="80"/>
      <c r="AF166" s="80"/>
      <c r="AG166" s="80"/>
      <c r="AH166" s="81"/>
      <c r="AI166" s="105"/>
      <c r="AJ166" s="80"/>
      <c r="AK166" s="80"/>
      <c r="AL166" s="80"/>
      <c r="AM166" s="81"/>
      <c r="AN166" s="105"/>
      <c r="AO166" s="80"/>
      <c r="AP166" s="80"/>
      <c r="AQ166" s="80"/>
      <c r="AR166" s="81"/>
      <c r="AS166" s="105"/>
      <c r="AT166" s="80"/>
      <c r="AU166" s="80"/>
      <c r="AV166" s="80"/>
      <c r="AW166" s="81"/>
      <c r="AX166" s="105"/>
      <c r="AY166" s="78"/>
      <c r="AZ166" s="78"/>
      <c r="BA166" s="78"/>
      <c r="BB166" s="81"/>
      <c r="BC166" s="105"/>
      <c r="BD166" s="78"/>
      <c r="BE166" s="78"/>
      <c r="BF166" s="78"/>
      <c r="BG166" s="81"/>
      <c r="BH166" s="105"/>
    </row>
    <row r="167" spans="1:60" s="106" customFormat="1" ht="24" customHeight="1" x14ac:dyDescent="0.3">
      <c r="A167" s="78"/>
      <c r="B167" s="78"/>
      <c r="C167" s="78"/>
      <c r="D167" s="79"/>
      <c r="E167" s="105"/>
      <c r="F167" s="80"/>
      <c r="G167" s="80"/>
      <c r="H167" s="80"/>
      <c r="I167" s="81"/>
      <c r="J167" s="105"/>
      <c r="K167" s="80"/>
      <c r="L167" s="80"/>
      <c r="M167" s="80"/>
      <c r="N167" s="81"/>
      <c r="O167" s="105"/>
      <c r="P167" s="78"/>
      <c r="Q167" s="78"/>
      <c r="R167" s="78"/>
      <c r="S167" s="79"/>
      <c r="T167" s="105"/>
      <c r="U167" s="78"/>
      <c r="V167" s="78"/>
      <c r="W167" s="78"/>
      <c r="X167" s="81"/>
      <c r="Y167" s="105"/>
      <c r="Z167" s="80"/>
      <c r="AA167" s="80"/>
      <c r="AB167" s="80"/>
      <c r="AC167" s="81"/>
      <c r="AD167" s="105"/>
      <c r="AE167" s="80"/>
      <c r="AF167" s="80"/>
      <c r="AG167" s="80"/>
      <c r="AH167" s="81"/>
      <c r="AI167" s="105"/>
      <c r="AJ167" s="80"/>
      <c r="AK167" s="80"/>
      <c r="AL167" s="80"/>
      <c r="AM167" s="81"/>
      <c r="AN167" s="105"/>
      <c r="AO167" s="80"/>
      <c r="AP167" s="80"/>
      <c r="AQ167" s="80"/>
      <c r="AR167" s="81"/>
      <c r="AS167" s="105"/>
      <c r="AT167" s="80"/>
      <c r="AU167" s="80"/>
      <c r="AV167" s="80"/>
      <c r="AW167" s="81"/>
      <c r="AX167" s="105"/>
      <c r="AY167" s="78"/>
      <c r="AZ167" s="78"/>
      <c r="BA167" s="78"/>
      <c r="BB167" s="81"/>
      <c r="BC167" s="105"/>
      <c r="BD167" s="78"/>
      <c r="BE167" s="78"/>
      <c r="BF167" s="78"/>
      <c r="BG167" s="81"/>
      <c r="BH167" s="105"/>
    </row>
    <row r="168" spans="1:60" s="106" customFormat="1" ht="24" customHeight="1" x14ac:dyDescent="0.3">
      <c r="A168" s="78"/>
      <c r="B168" s="78"/>
      <c r="C168" s="78"/>
      <c r="D168" s="79"/>
      <c r="E168" s="105"/>
      <c r="F168" s="80"/>
      <c r="G168" s="80"/>
      <c r="H168" s="80"/>
      <c r="I168" s="81"/>
      <c r="J168" s="105"/>
      <c r="K168" s="80"/>
      <c r="L168" s="80"/>
      <c r="M168" s="80"/>
      <c r="N168" s="81"/>
      <c r="O168" s="105"/>
      <c r="P168" s="78"/>
      <c r="Q168" s="78"/>
      <c r="R168" s="78"/>
      <c r="S168" s="79"/>
      <c r="T168" s="105"/>
      <c r="U168" s="78"/>
      <c r="V168" s="78"/>
      <c r="W168" s="78"/>
      <c r="X168" s="81"/>
      <c r="Y168" s="105"/>
      <c r="Z168" s="80"/>
      <c r="AA168" s="80"/>
      <c r="AB168" s="80"/>
      <c r="AC168" s="81"/>
      <c r="AD168" s="105"/>
      <c r="AE168" s="80"/>
      <c r="AF168" s="80"/>
      <c r="AG168" s="80"/>
      <c r="AH168" s="81"/>
      <c r="AI168" s="105"/>
      <c r="AJ168" s="80"/>
      <c r="AK168" s="80"/>
      <c r="AL168" s="80"/>
      <c r="AM168" s="81"/>
      <c r="AN168" s="105"/>
      <c r="AO168" s="80"/>
      <c r="AP168" s="80"/>
      <c r="AQ168" s="80"/>
      <c r="AR168" s="81"/>
      <c r="AS168" s="105"/>
      <c r="AT168" s="80"/>
      <c r="AU168" s="80"/>
      <c r="AV168" s="80"/>
      <c r="AW168" s="81"/>
      <c r="AX168" s="105"/>
      <c r="AY168" s="78"/>
      <c r="AZ168" s="78"/>
      <c r="BA168" s="78"/>
      <c r="BB168" s="81"/>
      <c r="BC168" s="105"/>
      <c r="BD168" s="78"/>
      <c r="BE168" s="78"/>
      <c r="BF168" s="78"/>
      <c r="BG168" s="81"/>
      <c r="BH168" s="105"/>
    </row>
    <row r="169" spans="1:60" s="106" customFormat="1" ht="24" customHeight="1" x14ac:dyDescent="0.3">
      <c r="A169" s="78"/>
      <c r="B169" s="78"/>
      <c r="C169" s="78"/>
      <c r="D169" s="79"/>
      <c r="E169" s="105"/>
      <c r="F169" s="80"/>
      <c r="G169" s="80"/>
      <c r="H169" s="80"/>
      <c r="I169" s="81"/>
      <c r="J169" s="105"/>
      <c r="K169" s="80"/>
      <c r="L169" s="80"/>
      <c r="M169" s="80"/>
      <c r="N169" s="81"/>
      <c r="O169" s="105"/>
      <c r="P169" s="78"/>
      <c r="Q169" s="78"/>
      <c r="R169" s="78"/>
      <c r="S169" s="79"/>
      <c r="T169" s="105"/>
      <c r="U169" s="78"/>
      <c r="V169" s="78"/>
      <c r="W169" s="78"/>
      <c r="X169" s="81"/>
      <c r="Y169" s="105"/>
      <c r="Z169" s="80"/>
      <c r="AA169" s="80"/>
      <c r="AB169" s="80"/>
      <c r="AC169" s="81"/>
      <c r="AD169" s="105"/>
      <c r="AE169" s="80"/>
      <c r="AF169" s="80"/>
      <c r="AG169" s="80"/>
      <c r="AH169" s="81"/>
      <c r="AI169" s="105"/>
      <c r="AJ169" s="80"/>
      <c r="AK169" s="80"/>
      <c r="AL169" s="80"/>
      <c r="AM169" s="81"/>
      <c r="AN169" s="105"/>
      <c r="AO169" s="80"/>
      <c r="AP169" s="80"/>
      <c r="AQ169" s="80"/>
      <c r="AR169" s="81"/>
      <c r="AS169" s="105"/>
      <c r="AT169" s="80"/>
      <c r="AU169" s="80"/>
      <c r="AV169" s="80"/>
      <c r="AW169" s="81"/>
      <c r="AX169" s="105"/>
      <c r="AY169" s="78"/>
      <c r="AZ169" s="78"/>
      <c r="BA169" s="78"/>
      <c r="BB169" s="81"/>
      <c r="BC169" s="105"/>
      <c r="BD169" s="78"/>
      <c r="BE169" s="78"/>
      <c r="BF169" s="78"/>
      <c r="BG169" s="81"/>
      <c r="BH169" s="105"/>
    </row>
    <row r="170" spans="1:60" s="106" customFormat="1" ht="24" customHeight="1" x14ac:dyDescent="0.3">
      <c r="A170" s="78"/>
      <c r="B170" s="78"/>
      <c r="C170" s="78"/>
      <c r="D170" s="79"/>
      <c r="E170" s="105"/>
      <c r="F170" s="80"/>
      <c r="G170" s="80"/>
      <c r="H170" s="80"/>
      <c r="I170" s="81"/>
      <c r="J170" s="105"/>
      <c r="K170" s="80"/>
      <c r="L170" s="80"/>
      <c r="M170" s="80"/>
      <c r="N170" s="81"/>
      <c r="O170" s="105"/>
      <c r="P170" s="78"/>
      <c r="Q170" s="78"/>
      <c r="R170" s="78"/>
      <c r="S170" s="79"/>
      <c r="T170" s="105"/>
      <c r="U170" s="78"/>
      <c r="V170" s="78"/>
      <c r="W170" s="78"/>
      <c r="X170" s="79"/>
      <c r="Y170" s="105"/>
      <c r="Z170" s="80"/>
      <c r="AA170" s="80"/>
      <c r="AB170" s="80"/>
      <c r="AC170" s="81"/>
      <c r="AD170" s="105"/>
      <c r="AE170" s="80"/>
      <c r="AF170" s="80"/>
      <c r="AG170" s="80"/>
      <c r="AH170" s="81"/>
      <c r="AI170" s="105"/>
      <c r="AJ170" s="80"/>
      <c r="AK170" s="80"/>
      <c r="AL170" s="80"/>
      <c r="AM170" s="81"/>
      <c r="AN170" s="105"/>
      <c r="AO170" s="80"/>
      <c r="AP170" s="80"/>
      <c r="AQ170" s="80"/>
      <c r="AR170" s="81"/>
      <c r="AS170" s="105"/>
      <c r="AT170" s="80"/>
      <c r="AU170" s="80"/>
      <c r="AV170" s="80"/>
      <c r="AW170" s="81"/>
      <c r="AX170" s="105"/>
      <c r="AY170" s="78"/>
      <c r="AZ170" s="78"/>
      <c r="BA170" s="78"/>
      <c r="BB170" s="79"/>
      <c r="BC170" s="105"/>
      <c r="BD170" s="78"/>
      <c r="BE170" s="78"/>
      <c r="BF170" s="78"/>
      <c r="BG170" s="79"/>
      <c r="BH170" s="105"/>
    </row>
    <row r="171" spans="1:60" s="106" customFormat="1" ht="24" customHeight="1" x14ac:dyDescent="0.3">
      <c r="A171" s="78"/>
      <c r="B171" s="78"/>
      <c r="C171" s="78"/>
      <c r="D171" s="79"/>
      <c r="E171" s="105"/>
      <c r="F171" s="80"/>
      <c r="G171" s="80"/>
      <c r="H171" s="80"/>
      <c r="I171" s="81"/>
      <c r="J171" s="105"/>
      <c r="K171" s="80"/>
      <c r="L171" s="80"/>
      <c r="M171" s="80"/>
      <c r="N171" s="81"/>
      <c r="O171" s="105"/>
      <c r="P171" s="78"/>
      <c r="Q171" s="78"/>
      <c r="R171" s="78"/>
      <c r="S171" s="79"/>
      <c r="T171" s="105"/>
      <c r="U171" s="78"/>
      <c r="V171" s="78"/>
      <c r="W171" s="78"/>
      <c r="X171" s="81"/>
      <c r="Y171" s="105"/>
      <c r="Z171" s="80"/>
      <c r="AA171" s="80"/>
      <c r="AB171" s="80"/>
      <c r="AC171" s="81"/>
      <c r="AD171" s="105"/>
      <c r="AE171" s="80"/>
      <c r="AF171" s="80"/>
      <c r="AG171" s="80"/>
      <c r="AH171" s="81"/>
      <c r="AI171" s="105"/>
      <c r="AJ171" s="80"/>
      <c r="AK171" s="80"/>
      <c r="AL171" s="80"/>
      <c r="AM171" s="81"/>
      <c r="AN171" s="105"/>
      <c r="AO171" s="80"/>
      <c r="AP171" s="80"/>
      <c r="AQ171" s="80"/>
      <c r="AR171" s="81"/>
      <c r="AS171" s="105"/>
      <c r="AT171" s="80"/>
      <c r="AU171" s="80"/>
      <c r="AV171" s="80"/>
      <c r="AW171" s="81"/>
      <c r="AX171" s="105"/>
      <c r="AY171" s="78"/>
      <c r="AZ171" s="78"/>
      <c r="BA171" s="78"/>
      <c r="BB171" s="81"/>
      <c r="BC171" s="105"/>
      <c r="BD171" s="78"/>
      <c r="BE171" s="78"/>
      <c r="BF171" s="78"/>
      <c r="BG171" s="81"/>
      <c r="BH171" s="105"/>
    </row>
    <row r="172" spans="1:60" s="106" customFormat="1" ht="24" customHeight="1" x14ac:dyDescent="0.3">
      <c r="A172" s="78"/>
      <c r="B172" s="78"/>
      <c r="C172" s="78"/>
      <c r="D172" s="79"/>
      <c r="E172" s="105"/>
      <c r="F172" s="80"/>
      <c r="G172" s="80"/>
      <c r="H172" s="80"/>
      <c r="I172" s="81"/>
      <c r="J172" s="105"/>
      <c r="K172" s="80"/>
      <c r="L172" s="80"/>
      <c r="M172" s="80"/>
      <c r="N172" s="81"/>
      <c r="O172" s="105"/>
      <c r="P172" s="78"/>
      <c r="Q172" s="78"/>
      <c r="R172" s="78"/>
      <c r="S172" s="79"/>
      <c r="T172" s="105"/>
      <c r="U172" s="78"/>
      <c r="V172" s="78"/>
      <c r="W172" s="78"/>
      <c r="X172" s="81"/>
      <c r="Y172" s="105"/>
      <c r="Z172" s="80"/>
      <c r="AA172" s="80"/>
      <c r="AB172" s="80"/>
      <c r="AC172" s="81"/>
      <c r="AD172" s="105"/>
      <c r="AE172" s="80"/>
      <c r="AF172" s="80"/>
      <c r="AG172" s="80"/>
      <c r="AH172" s="81"/>
      <c r="AI172" s="105"/>
      <c r="AJ172" s="80"/>
      <c r="AK172" s="80"/>
      <c r="AL172" s="80"/>
      <c r="AM172" s="81"/>
      <c r="AN172" s="105"/>
      <c r="AO172" s="80"/>
      <c r="AP172" s="80"/>
      <c r="AQ172" s="80"/>
      <c r="AR172" s="81"/>
      <c r="AS172" s="105"/>
      <c r="AT172" s="80"/>
      <c r="AU172" s="80"/>
      <c r="AV172" s="80"/>
      <c r="AW172" s="81"/>
      <c r="AX172" s="105"/>
      <c r="AY172" s="78"/>
      <c r="AZ172" s="78"/>
      <c r="BA172" s="78"/>
      <c r="BB172" s="81"/>
      <c r="BC172" s="105"/>
      <c r="BD172" s="78"/>
      <c r="BE172" s="78"/>
      <c r="BF172" s="78"/>
      <c r="BG172" s="81"/>
      <c r="BH172" s="105"/>
    </row>
    <row r="173" spans="1:60" s="106" customFormat="1" ht="24" customHeight="1" x14ac:dyDescent="0.3">
      <c r="A173" s="78"/>
      <c r="B173" s="78"/>
      <c r="C173" s="78"/>
      <c r="D173" s="79"/>
      <c r="E173" s="105"/>
      <c r="F173" s="80"/>
      <c r="G173" s="80"/>
      <c r="H173" s="80"/>
      <c r="I173" s="81"/>
      <c r="J173" s="105"/>
      <c r="K173" s="80"/>
      <c r="L173" s="80"/>
      <c r="M173" s="80"/>
      <c r="N173" s="81"/>
      <c r="O173" s="105"/>
      <c r="P173" s="78"/>
      <c r="Q173" s="78"/>
      <c r="R173" s="78"/>
      <c r="S173" s="79"/>
      <c r="T173" s="105"/>
      <c r="U173" s="78"/>
      <c r="V173" s="78"/>
      <c r="W173" s="78"/>
      <c r="X173" s="81"/>
      <c r="Y173" s="105"/>
      <c r="Z173" s="80"/>
      <c r="AA173" s="80"/>
      <c r="AB173" s="80"/>
      <c r="AC173" s="81"/>
      <c r="AD173" s="105"/>
      <c r="AE173" s="80"/>
      <c r="AF173" s="80"/>
      <c r="AG173" s="80"/>
      <c r="AH173" s="81"/>
      <c r="AI173" s="105"/>
      <c r="AJ173" s="80"/>
      <c r="AK173" s="80"/>
      <c r="AL173" s="80"/>
      <c r="AM173" s="81"/>
      <c r="AN173" s="105"/>
      <c r="AO173" s="80"/>
      <c r="AP173" s="80"/>
      <c r="AQ173" s="80"/>
      <c r="AR173" s="81"/>
      <c r="AS173" s="105"/>
      <c r="AT173" s="80"/>
      <c r="AU173" s="80"/>
      <c r="AV173" s="80"/>
      <c r="AW173" s="81"/>
      <c r="AX173" s="105"/>
      <c r="AY173" s="78"/>
      <c r="AZ173" s="78"/>
      <c r="BA173" s="78"/>
      <c r="BB173" s="81"/>
      <c r="BC173" s="105"/>
      <c r="BD173" s="78"/>
      <c r="BE173" s="78"/>
      <c r="BF173" s="78"/>
      <c r="BG173" s="81"/>
      <c r="BH173" s="105"/>
    </row>
    <row r="174" spans="1:60" s="106" customFormat="1" ht="24" customHeight="1" x14ac:dyDescent="0.3">
      <c r="A174" s="78"/>
      <c r="B174" s="78"/>
      <c r="C174" s="78"/>
      <c r="D174" s="79"/>
      <c r="E174" s="105"/>
      <c r="F174" s="80"/>
      <c r="G174" s="80"/>
      <c r="H174" s="80"/>
      <c r="I174" s="81"/>
      <c r="J174" s="105"/>
      <c r="K174" s="80"/>
      <c r="L174" s="80"/>
      <c r="M174" s="80"/>
      <c r="N174" s="81"/>
      <c r="O174" s="105"/>
      <c r="P174" s="78"/>
      <c r="Q174" s="78"/>
      <c r="R174" s="78"/>
      <c r="S174" s="79"/>
      <c r="T174" s="105"/>
      <c r="U174" s="78"/>
      <c r="V174" s="78"/>
      <c r="W174" s="78"/>
      <c r="X174" s="81"/>
      <c r="Y174" s="105"/>
      <c r="Z174" s="80"/>
      <c r="AA174" s="80"/>
      <c r="AB174" s="80"/>
      <c r="AC174" s="81"/>
      <c r="AD174" s="105"/>
      <c r="AE174" s="80"/>
      <c r="AF174" s="80"/>
      <c r="AG174" s="80"/>
      <c r="AH174" s="81"/>
      <c r="AI174" s="105"/>
      <c r="AJ174" s="80"/>
      <c r="AK174" s="80"/>
      <c r="AL174" s="80"/>
      <c r="AM174" s="81"/>
      <c r="AN174" s="105"/>
      <c r="AO174" s="80"/>
      <c r="AP174" s="80"/>
      <c r="AQ174" s="80"/>
      <c r="AR174" s="81"/>
      <c r="AS174" s="105"/>
      <c r="AT174" s="80"/>
      <c r="AU174" s="80"/>
      <c r="AV174" s="80"/>
      <c r="AW174" s="81"/>
      <c r="AX174" s="105"/>
      <c r="AY174" s="78"/>
      <c r="AZ174" s="78"/>
      <c r="BA174" s="78"/>
      <c r="BB174" s="81"/>
      <c r="BC174" s="105"/>
      <c r="BD174" s="78"/>
      <c r="BE174" s="78"/>
      <c r="BF174" s="78"/>
      <c r="BG174" s="81"/>
      <c r="BH174" s="105"/>
    </row>
    <row r="175" spans="1:60" s="106" customFormat="1" ht="24" customHeight="1" x14ac:dyDescent="0.3">
      <c r="A175" s="78"/>
      <c r="B175" s="78"/>
      <c r="C175" s="78"/>
      <c r="D175" s="79"/>
      <c r="E175" s="105"/>
      <c r="F175" s="80"/>
      <c r="G175" s="80"/>
      <c r="H175" s="80"/>
      <c r="I175" s="81"/>
      <c r="J175" s="105"/>
      <c r="K175" s="80"/>
      <c r="L175" s="80"/>
      <c r="M175" s="80"/>
      <c r="N175" s="81"/>
      <c r="O175" s="105"/>
      <c r="P175" s="78"/>
      <c r="Q175" s="78"/>
      <c r="R175" s="78"/>
      <c r="S175" s="79"/>
      <c r="T175" s="105"/>
      <c r="U175" s="78"/>
      <c r="V175" s="78"/>
      <c r="W175" s="78"/>
      <c r="X175" s="81"/>
      <c r="Y175" s="105"/>
      <c r="Z175" s="80"/>
      <c r="AA175" s="80"/>
      <c r="AB175" s="80"/>
      <c r="AC175" s="81"/>
      <c r="AD175" s="105"/>
      <c r="AE175" s="80"/>
      <c r="AF175" s="80"/>
      <c r="AG175" s="80"/>
      <c r="AH175" s="81"/>
      <c r="AI175" s="105"/>
      <c r="AJ175" s="80"/>
      <c r="AK175" s="80"/>
      <c r="AL175" s="80"/>
      <c r="AM175" s="81"/>
      <c r="AN175" s="105"/>
      <c r="AO175" s="80"/>
      <c r="AP175" s="80"/>
      <c r="AQ175" s="80"/>
      <c r="AR175" s="81"/>
      <c r="AS175" s="105"/>
      <c r="AT175" s="80"/>
      <c r="AU175" s="80"/>
      <c r="AV175" s="80"/>
      <c r="AW175" s="81"/>
      <c r="AX175" s="105"/>
      <c r="AY175" s="78"/>
      <c r="AZ175" s="78"/>
      <c r="BA175" s="78"/>
      <c r="BB175" s="81"/>
      <c r="BC175" s="105"/>
      <c r="BD175" s="78"/>
      <c r="BE175" s="78"/>
      <c r="BF175" s="78"/>
      <c r="BG175" s="81"/>
      <c r="BH175" s="105"/>
    </row>
    <row r="176" spans="1:60" s="106" customFormat="1" ht="24" customHeight="1" x14ac:dyDescent="0.3">
      <c r="A176" s="78"/>
      <c r="B176" s="78"/>
      <c r="C176" s="78"/>
      <c r="D176" s="79"/>
      <c r="E176" s="105"/>
      <c r="F176" s="80"/>
      <c r="G176" s="80"/>
      <c r="H176" s="80"/>
      <c r="I176" s="81"/>
      <c r="J176" s="105"/>
      <c r="K176" s="80"/>
      <c r="L176" s="80"/>
      <c r="M176" s="80"/>
      <c r="N176" s="81"/>
      <c r="O176" s="105"/>
      <c r="P176" s="78"/>
      <c r="Q176" s="78"/>
      <c r="R176" s="78"/>
      <c r="S176" s="79"/>
      <c r="T176" s="105"/>
      <c r="U176" s="78"/>
      <c r="V176" s="78"/>
      <c r="W176" s="78"/>
      <c r="X176" s="81"/>
      <c r="Y176" s="105"/>
      <c r="Z176" s="80"/>
      <c r="AA176" s="80"/>
      <c r="AB176" s="80"/>
      <c r="AC176" s="81"/>
      <c r="AD176" s="105"/>
      <c r="AE176" s="80"/>
      <c r="AF176" s="80"/>
      <c r="AG176" s="80"/>
      <c r="AH176" s="81"/>
      <c r="AI176" s="105"/>
      <c r="AJ176" s="80"/>
      <c r="AK176" s="80"/>
      <c r="AL176" s="80"/>
      <c r="AM176" s="81"/>
      <c r="AN176" s="105"/>
      <c r="AO176" s="80"/>
      <c r="AP176" s="80"/>
      <c r="AQ176" s="80"/>
      <c r="AR176" s="81"/>
      <c r="AS176" s="105"/>
      <c r="AT176" s="80"/>
      <c r="AU176" s="80"/>
      <c r="AV176" s="80"/>
      <c r="AW176" s="81"/>
      <c r="AX176" s="105"/>
      <c r="AY176" s="78"/>
      <c r="AZ176" s="78"/>
      <c r="BA176" s="78"/>
      <c r="BB176" s="81"/>
      <c r="BC176" s="105"/>
      <c r="BD176" s="78"/>
      <c r="BE176" s="78"/>
      <c r="BF176" s="78"/>
      <c r="BG176" s="81"/>
      <c r="BH176" s="105"/>
    </row>
    <row r="177" spans="1:60" s="106" customFormat="1" ht="24" customHeight="1" x14ac:dyDescent="0.3">
      <c r="A177" s="78"/>
      <c r="B177" s="78"/>
      <c r="C177" s="78"/>
      <c r="D177" s="79"/>
      <c r="E177" s="105"/>
      <c r="F177" s="80"/>
      <c r="G177" s="80"/>
      <c r="H177" s="80"/>
      <c r="I177" s="81"/>
      <c r="J177" s="105"/>
      <c r="K177" s="80"/>
      <c r="L177" s="80"/>
      <c r="M177" s="80"/>
      <c r="N177" s="81"/>
      <c r="O177" s="105"/>
      <c r="P177" s="78"/>
      <c r="Q177" s="78"/>
      <c r="R177" s="78"/>
      <c r="S177" s="79"/>
      <c r="T177" s="105"/>
      <c r="U177" s="78"/>
      <c r="V177" s="78"/>
      <c r="W177" s="78"/>
      <c r="X177" s="81"/>
      <c r="Y177" s="105"/>
      <c r="Z177" s="80"/>
      <c r="AA177" s="80"/>
      <c r="AB177" s="80"/>
      <c r="AC177" s="81"/>
      <c r="AD177" s="105"/>
      <c r="AE177" s="80"/>
      <c r="AF177" s="80"/>
      <c r="AG177" s="80"/>
      <c r="AH177" s="81"/>
      <c r="AI177" s="105"/>
      <c r="AJ177" s="80"/>
      <c r="AK177" s="80"/>
      <c r="AL177" s="80"/>
      <c r="AM177" s="81"/>
      <c r="AN177" s="105"/>
      <c r="AO177" s="80"/>
      <c r="AP177" s="80"/>
      <c r="AQ177" s="80"/>
      <c r="AR177" s="81"/>
      <c r="AS177" s="105"/>
      <c r="AT177" s="80"/>
      <c r="AU177" s="80"/>
      <c r="AV177" s="80"/>
      <c r="AW177" s="81"/>
      <c r="AX177" s="105"/>
      <c r="AY177" s="78"/>
      <c r="AZ177" s="78"/>
      <c r="BA177" s="78"/>
      <c r="BB177" s="81"/>
      <c r="BC177" s="105"/>
      <c r="BD177" s="78"/>
      <c r="BE177" s="78"/>
      <c r="BF177" s="78"/>
      <c r="BG177" s="81"/>
      <c r="BH177" s="105"/>
    </row>
    <row r="178" spans="1:60" s="106" customFormat="1" ht="24" customHeight="1" x14ac:dyDescent="0.3">
      <c r="A178" s="78"/>
      <c r="B178" s="78"/>
      <c r="C178" s="78"/>
      <c r="D178" s="79"/>
      <c r="E178" s="105"/>
      <c r="F178" s="80"/>
      <c r="G178" s="80"/>
      <c r="H178" s="80"/>
      <c r="I178" s="81"/>
      <c r="J178" s="105"/>
      <c r="K178" s="80"/>
      <c r="L178" s="80"/>
      <c r="M178" s="80"/>
      <c r="N178" s="81"/>
      <c r="O178" s="105"/>
      <c r="P178" s="78"/>
      <c r="Q178" s="78"/>
      <c r="R178" s="78"/>
      <c r="S178" s="79"/>
      <c r="T178" s="105"/>
      <c r="U178" s="78"/>
      <c r="V178" s="78"/>
      <c r="W178" s="78"/>
      <c r="X178" s="81"/>
      <c r="Y178" s="105"/>
      <c r="Z178" s="80"/>
      <c r="AA178" s="80"/>
      <c r="AB178" s="80"/>
      <c r="AC178" s="81"/>
      <c r="AD178" s="105"/>
      <c r="AE178" s="80"/>
      <c r="AF178" s="80"/>
      <c r="AG178" s="80"/>
      <c r="AH178" s="81"/>
      <c r="AI178" s="105"/>
      <c r="AJ178" s="80"/>
      <c r="AK178" s="80"/>
      <c r="AL178" s="80"/>
      <c r="AM178" s="81"/>
      <c r="AN178" s="105"/>
      <c r="AO178" s="80"/>
      <c r="AP178" s="80"/>
      <c r="AQ178" s="80"/>
      <c r="AR178" s="81"/>
      <c r="AS178" s="105"/>
      <c r="AT178" s="80"/>
      <c r="AU178" s="80"/>
      <c r="AV178" s="80"/>
      <c r="AW178" s="81"/>
      <c r="AX178" s="105"/>
      <c r="AY178" s="78"/>
      <c r="AZ178" s="78"/>
      <c r="BA178" s="78"/>
      <c r="BB178" s="81"/>
      <c r="BC178" s="105"/>
      <c r="BD178" s="78"/>
      <c r="BE178" s="78"/>
      <c r="BF178" s="78"/>
      <c r="BG178" s="81"/>
      <c r="BH178" s="105"/>
    </row>
    <row r="179" spans="1:60" s="106" customFormat="1" ht="24" customHeight="1" x14ac:dyDescent="0.3">
      <c r="A179" s="78"/>
      <c r="B179" s="78"/>
      <c r="C179" s="78"/>
      <c r="D179" s="79"/>
      <c r="E179" s="105"/>
      <c r="F179" s="80"/>
      <c r="G179" s="80"/>
      <c r="H179" s="80"/>
      <c r="I179" s="81"/>
      <c r="J179" s="105"/>
      <c r="K179" s="80"/>
      <c r="L179" s="80"/>
      <c r="M179" s="80"/>
      <c r="N179" s="81"/>
      <c r="O179" s="105"/>
      <c r="P179" s="78"/>
      <c r="Q179" s="78"/>
      <c r="R179" s="78"/>
      <c r="S179" s="79"/>
      <c r="T179" s="105"/>
      <c r="U179" s="78"/>
      <c r="V179" s="78"/>
      <c r="W179" s="78"/>
      <c r="X179" s="81"/>
      <c r="Y179" s="105"/>
      <c r="Z179" s="80"/>
      <c r="AA179" s="80"/>
      <c r="AB179" s="80"/>
      <c r="AC179" s="81"/>
      <c r="AD179" s="105"/>
      <c r="AE179" s="80"/>
      <c r="AF179" s="80"/>
      <c r="AG179" s="80"/>
      <c r="AH179" s="81"/>
      <c r="AI179" s="105"/>
      <c r="AJ179" s="80"/>
      <c r="AK179" s="80"/>
      <c r="AL179" s="80"/>
      <c r="AM179" s="81"/>
      <c r="AN179" s="105"/>
      <c r="AO179" s="80"/>
      <c r="AP179" s="80"/>
      <c r="AQ179" s="80"/>
      <c r="AR179" s="81"/>
      <c r="AS179" s="105"/>
      <c r="AT179" s="80"/>
      <c r="AU179" s="80"/>
      <c r="AV179" s="80"/>
      <c r="AW179" s="81"/>
      <c r="AX179" s="105"/>
      <c r="AY179" s="78"/>
      <c r="AZ179" s="78"/>
      <c r="BA179" s="78"/>
      <c r="BB179" s="81"/>
      <c r="BC179" s="105"/>
      <c r="BD179" s="78"/>
      <c r="BE179" s="78"/>
      <c r="BF179" s="78"/>
      <c r="BG179" s="81"/>
      <c r="BH179" s="105"/>
    </row>
    <row r="180" spans="1:60" s="106" customFormat="1" ht="24" customHeight="1" x14ac:dyDescent="0.3">
      <c r="A180" s="78"/>
      <c r="B180" s="78"/>
      <c r="C180" s="78"/>
      <c r="D180" s="79"/>
      <c r="E180" s="105"/>
      <c r="F180" s="80"/>
      <c r="G180" s="80"/>
      <c r="H180" s="80"/>
      <c r="I180" s="81"/>
      <c r="J180" s="105"/>
      <c r="K180" s="80"/>
      <c r="L180" s="80"/>
      <c r="M180" s="80"/>
      <c r="N180" s="81"/>
      <c r="O180" s="105"/>
      <c r="P180" s="78"/>
      <c r="Q180" s="78"/>
      <c r="R180" s="78"/>
      <c r="S180" s="79"/>
      <c r="T180" s="105"/>
      <c r="U180" s="78"/>
      <c r="V180" s="78"/>
      <c r="W180" s="78"/>
      <c r="X180" s="81"/>
      <c r="Y180" s="105"/>
      <c r="Z180" s="80"/>
      <c r="AA180" s="80"/>
      <c r="AB180" s="80"/>
      <c r="AC180" s="81"/>
      <c r="AD180" s="105"/>
      <c r="AE180" s="80"/>
      <c r="AF180" s="80"/>
      <c r="AG180" s="80"/>
      <c r="AH180" s="81"/>
      <c r="AI180" s="105"/>
      <c r="AJ180" s="80"/>
      <c r="AK180" s="80"/>
      <c r="AL180" s="80"/>
      <c r="AM180" s="81"/>
      <c r="AN180" s="105"/>
      <c r="AO180" s="80"/>
      <c r="AP180" s="80"/>
      <c r="AQ180" s="80"/>
      <c r="AR180" s="81"/>
      <c r="AS180" s="105"/>
      <c r="AT180" s="80"/>
      <c r="AU180" s="80"/>
      <c r="AV180" s="80"/>
      <c r="AW180" s="81"/>
      <c r="AX180" s="105"/>
      <c r="AY180" s="78"/>
      <c r="AZ180" s="78"/>
      <c r="BA180" s="78"/>
      <c r="BB180" s="81"/>
      <c r="BC180" s="105"/>
      <c r="BD180" s="78"/>
      <c r="BE180" s="78"/>
      <c r="BF180" s="78"/>
      <c r="BG180" s="81"/>
      <c r="BH180" s="105"/>
    </row>
    <row r="181" spans="1:60" s="106" customFormat="1" ht="24" customHeight="1" x14ac:dyDescent="0.3">
      <c r="A181" s="78"/>
      <c r="B181" s="78"/>
      <c r="C181" s="78"/>
      <c r="D181" s="79"/>
      <c r="E181" s="105"/>
      <c r="F181" s="80"/>
      <c r="G181" s="80"/>
      <c r="H181" s="80"/>
      <c r="I181" s="81"/>
      <c r="J181" s="105"/>
      <c r="K181" s="80"/>
      <c r="L181" s="80"/>
      <c r="M181" s="80"/>
      <c r="N181" s="81"/>
      <c r="O181" s="105"/>
      <c r="P181" s="78"/>
      <c r="Q181" s="78"/>
      <c r="R181" s="78"/>
      <c r="S181" s="79"/>
      <c r="T181" s="105"/>
      <c r="U181" s="78"/>
      <c r="V181" s="78"/>
      <c r="W181" s="78"/>
      <c r="X181" s="81"/>
      <c r="Y181" s="105"/>
      <c r="Z181" s="80"/>
      <c r="AA181" s="80"/>
      <c r="AB181" s="80"/>
      <c r="AC181" s="81"/>
      <c r="AD181" s="105"/>
      <c r="AE181" s="80"/>
      <c r="AF181" s="80"/>
      <c r="AG181" s="80"/>
      <c r="AH181" s="81"/>
      <c r="AI181" s="105"/>
      <c r="AJ181" s="80"/>
      <c r="AK181" s="80"/>
      <c r="AL181" s="80"/>
      <c r="AM181" s="81"/>
      <c r="AN181" s="105"/>
      <c r="AO181" s="80"/>
      <c r="AP181" s="80"/>
      <c r="AQ181" s="80"/>
      <c r="AR181" s="81"/>
      <c r="AS181" s="105"/>
      <c r="AT181" s="80"/>
      <c r="AU181" s="80"/>
      <c r="AV181" s="80"/>
      <c r="AW181" s="81"/>
      <c r="AX181" s="105"/>
      <c r="AY181" s="78"/>
      <c r="AZ181" s="78"/>
      <c r="BA181" s="78"/>
      <c r="BB181" s="81"/>
      <c r="BC181" s="105"/>
      <c r="BD181" s="78"/>
      <c r="BE181" s="78"/>
      <c r="BF181" s="78"/>
      <c r="BG181" s="81"/>
      <c r="BH181" s="105"/>
    </row>
    <row r="182" spans="1:60" s="106" customFormat="1" ht="24" customHeight="1" x14ac:dyDescent="0.3">
      <c r="A182" s="78"/>
      <c r="B182" s="78"/>
      <c r="C182" s="78"/>
      <c r="D182" s="79"/>
      <c r="E182" s="105"/>
      <c r="F182" s="80"/>
      <c r="G182" s="80"/>
      <c r="H182" s="80"/>
      <c r="I182" s="81"/>
      <c r="J182" s="105"/>
      <c r="K182" s="80"/>
      <c r="L182" s="80"/>
      <c r="M182" s="80"/>
      <c r="N182" s="81"/>
      <c r="O182" s="105"/>
      <c r="P182" s="78"/>
      <c r="Q182" s="78"/>
      <c r="R182" s="78"/>
      <c r="S182" s="79"/>
      <c r="T182" s="105"/>
      <c r="U182" s="78"/>
      <c r="V182" s="78"/>
      <c r="W182" s="78"/>
      <c r="X182" s="79"/>
      <c r="Y182" s="105"/>
      <c r="Z182" s="80"/>
      <c r="AA182" s="80"/>
      <c r="AB182" s="80"/>
      <c r="AC182" s="81"/>
      <c r="AD182" s="105"/>
      <c r="AE182" s="80"/>
      <c r="AF182" s="80"/>
      <c r="AG182" s="80"/>
      <c r="AH182" s="81"/>
      <c r="AI182" s="105"/>
      <c r="AJ182" s="80"/>
      <c r="AK182" s="80"/>
      <c r="AL182" s="80"/>
      <c r="AM182" s="81"/>
      <c r="AN182" s="105"/>
      <c r="AO182" s="80"/>
      <c r="AP182" s="80"/>
      <c r="AQ182" s="80"/>
      <c r="AR182" s="81"/>
      <c r="AS182" s="105"/>
      <c r="AT182" s="80"/>
      <c r="AU182" s="80"/>
      <c r="AV182" s="80"/>
      <c r="AW182" s="81"/>
      <c r="AX182" s="105"/>
      <c r="AY182" s="78"/>
      <c r="AZ182" s="78"/>
      <c r="BA182" s="78"/>
      <c r="BB182" s="79"/>
      <c r="BC182" s="105"/>
      <c r="BD182" s="78"/>
      <c r="BE182" s="78"/>
      <c r="BF182" s="78"/>
      <c r="BG182" s="79"/>
      <c r="BH182" s="105"/>
    </row>
    <row r="183" spans="1:60" s="106" customFormat="1" ht="24" customHeight="1" x14ac:dyDescent="0.3">
      <c r="A183" s="78"/>
      <c r="B183" s="78"/>
      <c r="C183" s="78"/>
      <c r="D183" s="79"/>
      <c r="E183" s="105"/>
      <c r="F183" s="80"/>
      <c r="G183" s="80"/>
      <c r="H183" s="80"/>
      <c r="I183" s="81"/>
      <c r="J183" s="105"/>
      <c r="K183" s="80"/>
      <c r="L183" s="80"/>
      <c r="M183" s="80"/>
      <c r="N183" s="81"/>
      <c r="O183" s="105"/>
      <c r="P183" s="78"/>
      <c r="Q183" s="78"/>
      <c r="R183" s="78"/>
      <c r="S183" s="79"/>
      <c r="T183" s="105"/>
      <c r="U183" s="78"/>
      <c r="V183" s="78"/>
      <c r="W183" s="78"/>
      <c r="X183" s="81"/>
      <c r="Y183" s="105"/>
      <c r="Z183" s="80"/>
      <c r="AA183" s="80"/>
      <c r="AB183" s="80"/>
      <c r="AC183" s="81"/>
      <c r="AD183" s="105"/>
      <c r="AE183" s="80"/>
      <c r="AF183" s="80"/>
      <c r="AG183" s="80"/>
      <c r="AH183" s="81"/>
      <c r="AI183" s="105"/>
      <c r="AJ183" s="80"/>
      <c r="AK183" s="80"/>
      <c r="AL183" s="80"/>
      <c r="AM183" s="81"/>
      <c r="AN183" s="105"/>
      <c r="AO183" s="80"/>
      <c r="AP183" s="80"/>
      <c r="AQ183" s="80"/>
      <c r="AR183" s="81"/>
      <c r="AS183" s="105"/>
      <c r="AT183" s="80"/>
      <c r="AU183" s="80"/>
      <c r="AV183" s="80"/>
      <c r="AW183" s="81"/>
      <c r="AX183" s="105"/>
      <c r="AY183" s="78"/>
      <c r="AZ183" s="78"/>
      <c r="BA183" s="78"/>
      <c r="BB183" s="81"/>
      <c r="BC183" s="105"/>
      <c r="BD183" s="78"/>
      <c r="BE183" s="78"/>
      <c r="BF183" s="78"/>
      <c r="BG183" s="81"/>
      <c r="BH183" s="105"/>
    </row>
    <row r="184" spans="1:60" s="106" customFormat="1" ht="24" customHeight="1" x14ac:dyDescent="0.3">
      <c r="A184" s="78"/>
      <c r="B184" s="78"/>
      <c r="C184" s="78"/>
      <c r="D184" s="79"/>
      <c r="E184" s="105"/>
      <c r="F184" s="80"/>
      <c r="G184" s="80"/>
      <c r="H184" s="80"/>
      <c r="I184" s="81"/>
      <c r="J184" s="105"/>
      <c r="K184" s="80"/>
      <c r="L184" s="80"/>
      <c r="M184" s="80"/>
      <c r="N184" s="81"/>
      <c r="O184" s="105"/>
      <c r="P184" s="78"/>
      <c r="Q184" s="78"/>
      <c r="R184" s="78"/>
      <c r="S184" s="79"/>
      <c r="T184" s="105"/>
      <c r="U184" s="78"/>
      <c r="V184" s="78"/>
      <c r="W184" s="78"/>
      <c r="X184" s="81"/>
      <c r="Y184" s="105"/>
      <c r="Z184" s="80"/>
      <c r="AA184" s="80"/>
      <c r="AB184" s="80"/>
      <c r="AC184" s="81"/>
      <c r="AD184" s="105"/>
      <c r="AE184" s="80"/>
      <c r="AF184" s="80"/>
      <c r="AG184" s="80"/>
      <c r="AH184" s="81"/>
      <c r="AI184" s="105"/>
      <c r="AJ184" s="80"/>
      <c r="AK184" s="80"/>
      <c r="AL184" s="80"/>
      <c r="AM184" s="81"/>
      <c r="AN184" s="105"/>
      <c r="AO184" s="80"/>
      <c r="AP184" s="80"/>
      <c r="AQ184" s="80"/>
      <c r="AR184" s="81"/>
      <c r="AS184" s="105"/>
      <c r="AT184" s="80"/>
      <c r="AU184" s="80"/>
      <c r="AV184" s="80"/>
      <c r="AW184" s="81"/>
      <c r="AX184" s="105"/>
      <c r="AY184" s="78"/>
      <c r="AZ184" s="78"/>
      <c r="BA184" s="78"/>
      <c r="BB184" s="81"/>
      <c r="BC184" s="105"/>
      <c r="BD184" s="78"/>
      <c r="BE184" s="78"/>
      <c r="BF184" s="78"/>
      <c r="BG184" s="81"/>
      <c r="BH184" s="105"/>
    </row>
    <row r="185" spans="1:60" s="106" customFormat="1" ht="24" customHeight="1" x14ac:dyDescent="0.3">
      <c r="A185" s="78"/>
      <c r="B185" s="78"/>
      <c r="C185" s="78"/>
      <c r="D185" s="79"/>
      <c r="E185" s="105"/>
      <c r="F185" s="80"/>
      <c r="G185" s="80"/>
      <c r="H185" s="80"/>
      <c r="I185" s="81"/>
      <c r="J185" s="105"/>
      <c r="K185" s="80"/>
      <c r="L185" s="80"/>
      <c r="M185" s="80"/>
      <c r="N185" s="81"/>
      <c r="O185" s="105"/>
      <c r="P185" s="78"/>
      <c r="Q185" s="78"/>
      <c r="R185" s="78"/>
      <c r="S185" s="79"/>
      <c r="T185" s="105"/>
      <c r="U185" s="78"/>
      <c r="V185" s="78"/>
      <c r="W185" s="78"/>
      <c r="X185" s="81"/>
      <c r="Y185" s="105"/>
      <c r="Z185" s="80"/>
      <c r="AA185" s="80"/>
      <c r="AB185" s="80"/>
      <c r="AC185" s="81"/>
      <c r="AD185" s="105"/>
      <c r="AE185" s="80"/>
      <c r="AF185" s="80"/>
      <c r="AG185" s="80"/>
      <c r="AH185" s="81"/>
      <c r="AI185" s="105"/>
      <c r="AJ185" s="80"/>
      <c r="AK185" s="80"/>
      <c r="AL185" s="80"/>
      <c r="AM185" s="81"/>
      <c r="AN185" s="105"/>
      <c r="AO185" s="80"/>
      <c r="AP185" s="80"/>
      <c r="AQ185" s="80"/>
      <c r="AR185" s="81"/>
      <c r="AS185" s="105"/>
      <c r="AT185" s="80"/>
      <c r="AU185" s="80"/>
      <c r="AV185" s="80"/>
      <c r="AW185" s="81"/>
      <c r="AX185" s="105"/>
      <c r="AY185" s="78"/>
      <c r="AZ185" s="78"/>
      <c r="BA185" s="78"/>
      <c r="BB185" s="81"/>
      <c r="BC185" s="105"/>
      <c r="BD185" s="78"/>
      <c r="BE185" s="78"/>
      <c r="BF185" s="78"/>
      <c r="BG185" s="81"/>
      <c r="BH185" s="105"/>
    </row>
    <row r="186" spans="1:60" s="106" customFormat="1" ht="24" customHeight="1" x14ac:dyDescent="0.3">
      <c r="A186" s="78"/>
      <c r="B186" s="78"/>
      <c r="C186" s="78"/>
      <c r="D186" s="79"/>
      <c r="E186" s="105"/>
      <c r="F186" s="80"/>
      <c r="G186" s="80"/>
      <c r="H186" s="80"/>
      <c r="I186" s="81"/>
      <c r="J186" s="105"/>
      <c r="K186" s="80"/>
      <c r="L186" s="80"/>
      <c r="M186" s="80"/>
      <c r="N186" s="81"/>
      <c r="O186" s="105"/>
      <c r="P186" s="78"/>
      <c r="Q186" s="78"/>
      <c r="R186" s="78"/>
      <c r="S186" s="79"/>
      <c r="T186" s="105"/>
      <c r="U186" s="78"/>
      <c r="V186" s="78"/>
      <c r="W186" s="78"/>
      <c r="X186" s="81"/>
      <c r="Y186" s="105"/>
      <c r="Z186" s="80"/>
      <c r="AA186" s="80"/>
      <c r="AB186" s="80"/>
      <c r="AC186" s="81"/>
      <c r="AD186" s="105"/>
      <c r="AE186" s="80"/>
      <c r="AF186" s="80"/>
      <c r="AG186" s="80"/>
      <c r="AH186" s="81"/>
      <c r="AI186" s="105"/>
      <c r="AJ186" s="80"/>
      <c r="AK186" s="80"/>
      <c r="AL186" s="80"/>
      <c r="AM186" s="81"/>
      <c r="AN186" s="105"/>
      <c r="AO186" s="80"/>
      <c r="AP186" s="80"/>
      <c r="AQ186" s="80"/>
      <c r="AR186" s="81"/>
      <c r="AS186" s="105"/>
      <c r="AT186" s="80"/>
      <c r="AU186" s="80"/>
      <c r="AV186" s="80"/>
      <c r="AW186" s="81"/>
      <c r="AX186" s="105"/>
      <c r="AY186" s="78"/>
      <c r="AZ186" s="78"/>
      <c r="BA186" s="78"/>
      <c r="BB186" s="81"/>
      <c r="BC186" s="105"/>
      <c r="BD186" s="78"/>
      <c r="BE186" s="78"/>
      <c r="BF186" s="78"/>
      <c r="BG186" s="81"/>
      <c r="BH186" s="105"/>
    </row>
    <row r="187" spans="1:60" s="106" customFormat="1" ht="24" customHeight="1" x14ac:dyDescent="0.3">
      <c r="A187" s="78"/>
      <c r="B187" s="78"/>
      <c r="C187" s="78"/>
      <c r="D187" s="79"/>
      <c r="E187" s="105"/>
      <c r="F187" s="80"/>
      <c r="G187" s="80"/>
      <c r="H187" s="80"/>
      <c r="I187" s="81"/>
      <c r="J187" s="105"/>
      <c r="K187" s="80"/>
      <c r="L187" s="80"/>
      <c r="M187" s="80"/>
      <c r="N187" s="81"/>
      <c r="O187" s="105"/>
      <c r="P187" s="78"/>
      <c r="Q187" s="78"/>
      <c r="R187" s="78"/>
      <c r="S187" s="79"/>
      <c r="T187" s="105"/>
      <c r="U187" s="78"/>
      <c r="V187" s="78"/>
      <c r="W187" s="78"/>
      <c r="X187" s="81"/>
      <c r="Y187" s="105"/>
      <c r="Z187" s="80"/>
      <c r="AA187" s="80"/>
      <c r="AB187" s="80"/>
      <c r="AC187" s="81"/>
      <c r="AD187" s="105"/>
      <c r="AE187" s="80"/>
      <c r="AF187" s="80"/>
      <c r="AG187" s="80"/>
      <c r="AH187" s="81"/>
      <c r="AI187" s="105"/>
      <c r="AJ187" s="80"/>
      <c r="AK187" s="80"/>
      <c r="AL187" s="80"/>
      <c r="AM187" s="81"/>
      <c r="AN187" s="105"/>
      <c r="AO187" s="80"/>
      <c r="AP187" s="80"/>
      <c r="AQ187" s="80"/>
      <c r="AR187" s="81"/>
      <c r="AS187" s="105"/>
      <c r="AT187" s="80"/>
      <c r="AU187" s="80"/>
      <c r="AV187" s="80"/>
      <c r="AW187" s="81"/>
      <c r="AX187" s="105"/>
      <c r="AY187" s="78"/>
      <c r="AZ187" s="78"/>
      <c r="BA187" s="78"/>
      <c r="BB187" s="81"/>
      <c r="BC187" s="105"/>
      <c r="BD187" s="78"/>
      <c r="BE187" s="78"/>
      <c r="BF187" s="78"/>
      <c r="BG187" s="81"/>
      <c r="BH187" s="105"/>
    </row>
    <row r="188" spans="1:60" s="106" customFormat="1" ht="24" customHeight="1" x14ac:dyDescent="0.3">
      <c r="A188" s="78"/>
      <c r="B188" s="78"/>
      <c r="C188" s="78"/>
      <c r="D188" s="79"/>
      <c r="E188" s="105"/>
      <c r="F188" s="80"/>
      <c r="G188" s="80"/>
      <c r="H188" s="80"/>
      <c r="I188" s="81"/>
      <c r="J188" s="105"/>
      <c r="K188" s="80"/>
      <c r="L188" s="80"/>
      <c r="M188" s="80"/>
      <c r="N188" s="81"/>
      <c r="O188" s="105"/>
      <c r="P188" s="78"/>
      <c r="Q188" s="78"/>
      <c r="R188" s="78"/>
      <c r="S188" s="79"/>
      <c r="T188" s="105"/>
      <c r="U188" s="78"/>
      <c r="V188" s="78"/>
      <c r="W188" s="78"/>
      <c r="X188" s="81"/>
      <c r="Y188" s="105"/>
      <c r="Z188" s="80"/>
      <c r="AA188" s="80"/>
      <c r="AB188" s="80"/>
      <c r="AC188" s="81"/>
      <c r="AD188" s="105"/>
      <c r="AE188" s="80"/>
      <c r="AF188" s="80"/>
      <c r="AG188" s="80"/>
      <c r="AH188" s="81"/>
      <c r="AI188" s="105"/>
      <c r="AJ188" s="80"/>
      <c r="AK188" s="80"/>
      <c r="AL188" s="80"/>
      <c r="AM188" s="81"/>
      <c r="AN188" s="105"/>
      <c r="AO188" s="80"/>
      <c r="AP188" s="80"/>
      <c r="AQ188" s="80"/>
      <c r="AR188" s="81"/>
      <c r="AS188" s="105"/>
      <c r="AT188" s="80"/>
      <c r="AU188" s="80"/>
      <c r="AV188" s="80"/>
      <c r="AW188" s="81"/>
      <c r="AX188" s="105"/>
      <c r="AY188" s="78"/>
      <c r="AZ188" s="78"/>
      <c r="BA188" s="78"/>
      <c r="BB188" s="81"/>
      <c r="BC188" s="105"/>
      <c r="BD188" s="78"/>
      <c r="BE188" s="78"/>
      <c r="BF188" s="78"/>
      <c r="BG188" s="81"/>
      <c r="BH188" s="105"/>
    </row>
    <row r="189" spans="1:60" s="106" customFormat="1" ht="24" customHeight="1" x14ac:dyDescent="0.3">
      <c r="A189" s="78"/>
      <c r="B189" s="78"/>
      <c r="C189" s="78"/>
      <c r="D189" s="79"/>
      <c r="E189" s="105"/>
      <c r="F189" s="80"/>
      <c r="G189" s="80"/>
      <c r="H189" s="80"/>
      <c r="I189" s="81"/>
      <c r="J189" s="105"/>
      <c r="K189" s="80"/>
      <c r="L189" s="80"/>
      <c r="M189" s="80"/>
      <c r="N189" s="81"/>
      <c r="O189" s="105"/>
      <c r="P189" s="78"/>
      <c r="Q189" s="78"/>
      <c r="R189" s="78"/>
      <c r="S189" s="79"/>
      <c r="T189" s="105"/>
      <c r="U189" s="78"/>
      <c r="V189" s="78"/>
      <c r="W189" s="78"/>
      <c r="X189" s="81"/>
      <c r="Y189" s="105"/>
      <c r="Z189" s="80"/>
      <c r="AA189" s="80"/>
      <c r="AB189" s="80"/>
      <c r="AC189" s="81"/>
      <c r="AD189" s="105"/>
      <c r="AE189" s="80"/>
      <c r="AF189" s="80"/>
      <c r="AG189" s="80"/>
      <c r="AH189" s="81"/>
      <c r="AI189" s="105"/>
      <c r="AJ189" s="80"/>
      <c r="AK189" s="80"/>
      <c r="AL189" s="80"/>
      <c r="AM189" s="81"/>
      <c r="AN189" s="105"/>
      <c r="AO189" s="80"/>
      <c r="AP189" s="80"/>
      <c r="AQ189" s="80"/>
      <c r="AR189" s="81"/>
      <c r="AS189" s="105"/>
      <c r="AT189" s="80"/>
      <c r="AU189" s="80"/>
      <c r="AV189" s="80"/>
      <c r="AW189" s="81"/>
      <c r="AX189" s="105"/>
      <c r="AY189" s="78"/>
      <c r="AZ189" s="78"/>
      <c r="BA189" s="78"/>
      <c r="BB189" s="81"/>
      <c r="BC189" s="105"/>
      <c r="BD189" s="78"/>
      <c r="BE189" s="78"/>
      <c r="BF189" s="78"/>
      <c r="BG189" s="81"/>
      <c r="BH189" s="105"/>
    </row>
    <row r="190" spans="1:60" s="106" customFormat="1" ht="24" customHeight="1" x14ac:dyDescent="0.3">
      <c r="A190" s="78"/>
      <c r="B190" s="78"/>
      <c r="C190" s="78"/>
      <c r="D190" s="79"/>
      <c r="E190" s="105"/>
      <c r="F190" s="80"/>
      <c r="G190" s="80"/>
      <c r="H190" s="80"/>
      <c r="I190" s="81"/>
      <c r="J190" s="105"/>
      <c r="K190" s="80"/>
      <c r="L190" s="80"/>
      <c r="M190" s="80"/>
      <c r="N190" s="81"/>
      <c r="O190" s="105"/>
      <c r="P190" s="78"/>
      <c r="Q190" s="78"/>
      <c r="R190" s="78"/>
      <c r="S190" s="79"/>
      <c r="T190" s="105"/>
      <c r="U190" s="78"/>
      <c r="V190" s="78"/>
      <c r="W190" s="78"/>
      <c r="X190" s="81"/>
      <c r="Y190" s="105"/>
      <c r="Z190" s="80"/>
      <c r="AA190" s="80"/>
      <c r="AB190" s="80"/>
      <c r="AC190" s="81"/>
      <c r="AD190" s="105"/>
      <c r="AE190" s="80"/>
      <c r="AF190" s="80"/>
      <c r="AG190" s="80"/>
      <c r="AH190" s="81"/>
      <c r="AI190" s="105"/>
      <c r="AJ190" s="80"/>
      <c r="AK190" s="80"/>
      <c r="AL190" s="80"/>
      <c r="AM190" s="81"/>
      <c r="AN190" s="105"/>
      <c r="AO190" s="80"/>
      <c r="AP190" s="80"/>
      <c r="AQ190" s="80"/>
      <c r="AR190" s="81"/>
      <c r="AS190" s="105"/>
      <c r="AT190" s="80"/>
      <c r="AU190" s="80"/>
      <c r="AV190" s="80"/>
      <c r="AW190" s="81"/>
      <c r="AX190" s="105"/>
      <c r="AY190" s="78"/>
      <c r="AZ190" s="78"/>
      <c r="BA190" s="78"/>
      <c r="BB190" s="81"/>
      <c r="BC190" s="105"/>
      <c r="BD190" s="78"/>
      <c r="BE190" s="78"/>
      <c r="BF190" s="78"/>
      <c r="BG190" s="81"/>
      <c r="BH190" s="105"/>
    </row>
    <row r="191" spans="1:60" s="106" customFormat="1" ht="24" customHeight="1" x14ac:dyDescent="0.3">
      <c r="A191" s="78"/>
      <c r="B191" s="78"/>
      <c r="C191" s="78"/>
      <c r="D191" s="79"/>
      <c r="E191" s="105"/>
      <c r="F191" s="80"/>
      <c r="G191" s="80"/>
      <c r="H191" s="80"/>
      <c r="I191" s="81"/>
      <c r="J191" s="105"/>
      <c r="K191" s="80"/>
      <c r="L191" s="80"/>
      <c r="M191" s="80"/>
      <c r="N191" s="81"/>
      <c r="O191" s="105"/>
      <c r="P191" s="78"/>
      <c r="Q191" s="78"/>
      <c r="R191" s="78"/>
      <c r="S191" s="79"/>
      <c r="T191" s="105"/>
      <c r="U191" s="78"/>
      <c r="V191" s="78"/>
      <c r="W191" s="78"/>
      <c r="X191" s="81"/>
      <c r="Y191" s="105"/>
      <c r="Z191" s="80"/>
      <c r="AA191" s="80"/>
      <c r="AB191" s="80"/>
      <c r="AC191" s="81"/>
      <c r="AD191" s="105"/>
      <c r="AE191" s="80"/>
      <c r="AF191" s="80"/>
      <c r="AG191" s="80"/>
      <c r="AH191" s="81"/>
      <c r="AI191" s="105"/>
      <c r="AJ191" s="80"/>
      <c r="AK191" s="80"/>
      <c r="AL191" s="80"/>
      <c r="AM191" s="81"/>
      <c r="AN191" s="105"/>
      <c r="AO191" s="80"/>
      <c r="AP191" s="80"/>
      <c r="AQ191" s="80"/>
      <c r="AR191" s="81"/>
      <c r="AS191" s="105"/>
      <c r="AT191" s="80"/>
      <c r="AU191" s="80"/>
      <c r="AV191" s="80"/>
      <c r="AW191" s="81"/>
      <c r="AX191" s="105"/>
      <c r="AY191" s="78"/>
      <c r="AZ191" s="78"/>
      <c r="BA191" s="78"/>
      <c r="BB191" s="81"/>
      <c r="BC191" s="105"/>
      <c r="BD191" s="78"/>
      <c r="BE191" s="78"/>
      <c r="BF191" s="78"/>
      <c r="BG191" s="81"/>
      <c r="BH191" s="105"/>
    </row>
    <row r="192" spans="1:60" s="106" customFormat="1" ht="24" customHeight="1" x14ac:dyDescent="0.3">
      <c r="A192" s="78"/>
      <c r="B192" s="78"/>
      <c r="C192" s="78"/>
      <c r="D192" s="79"/>
      <c r="E192" s="105"/>
      <c r="F192" s="80"/>
      <c r="G192" s="80"/>
      <c r="H192" s="80"/>
      <c r="I192" s="81"/>
      <c r="J192" s="105"/>
      <c r="K192" s="80"/>
      <c r="L192" s="80"/>
      <c r="M192" s="80"/>
      <c r="N192" s="81"/>
      <c r="O192" s="105"/>
      <c r="P192" s="78"/>
      <c r="Q192" s="78"/>
      <c r="R192" s="78"/>
      <c r="S192" s="79"/>
      <c r="T192" s="105"/>
      <c r="U192" s="78"/>
      <c r="V192" s="78"/>
      <c r="W192" s="78"/>
      <c r="X192" s="81"/>
      <c r="Y192" s="105"/>
      <c r="Z192" s="80"/>
      <c r="AA192" s="80"/>
      <c r="AB192" s="80"/>
      <c r="AC192" s="81"/>
      <c r="AD192" s="105"/>
      <c r="AE192" s="80"/>
      <c r="AF192" s="80"/>
      <c r="AG192" s="80"/>
      <c r="AH192" s="81"/>
      <c r="AI192" s="105"/>
      <c r="AJ192" s="80"/>
      <c r="AK192" s="80"/>
      <c r="AL192" s="80"/>
      <c r="AM192" s="81"/>
      <c r="AN192" s="105"/>
      <c r="AO192" s="80"/>
      <c r="AP192" s="80"/>
      <c r="AQ192" s="80"/>
      <c r="AR192" s="81"/>
      <c r="AS192" s="105"/>
      <c r="AT192" s="80"/>
      <c r="AU192" s="80"/>
      <c r="AV192" s="80"/>
      <c r="AW192" s="81"/>
      <c r="AX192" s="105"/>
      <c r="AY192" s="78"/>
      <c r="AZ192" s="78"/>
      <c r="BA192" s="78"/>
      <c r="BB192" s="81"/>
      <c r="BC192" s="105"/>
      <c r="BD192" s="78"/>
      <c r="BE192" s="78"/>
      <c r="BF192" s="78"/>
      <c r="BG192" s="81"/>
      <c r="BH192" s="105"/>
    </row>
    <row r="193" spans="1:60" s="106" customFormat="1" ht="24" customHeight="1" x14ac:dyDescent="0.3">
      <c r="A193" s="78"/>
      <c r="B193" s="78"/>
      <c r="C193" s="78"/>
      <c r="D193" s="79"/>
      <c r="E193" s="105"/>
      <c r="F193" s="80"/>
      <c r="G193" s="80"/>
      <c r="H193" s="80"/>
      <c r="I193" s="81"/>
      <c r="J193" s="105"/>
      <c r="K193" s="80"/>
      <c r="L193" s="80"/>
      <c r="M193" s="80"/>
      <c r="N193" s="81"/>
      <c r="O193" s="105"/>
      <c r="P193" s="78"/>
      <c r="Q193" s="78"/>
      <c r="R193" s="78"/>
      <c r="S193" s="79"/>
      <c r="T193" s="105"/>
      <c r="U193" s="78"/>
      <c r="V193" s="78"/>
      <c r="W193" s="78"/>
      <c r="X193" s="79"/>
      <c r="Y193" s="105"/>
      <c r="Z193" s="80"/>
      <c r="AA193" s="80"/>
      <c r="AB193" s="80"/>
      <c r="AC193" s="81"/>
      <c r="AD193" s="105"/>
      <c r="AE193" s="80"/>
      <c r="AF193" s="80"/>
      <c r="AG193" s="80"/>
      <c r="AH193" s="81"/>
      <c r="AI193" s="105"/>
      <c r="AJ193" s="80"/>
      <c r="AK193" s="80"/>
      <c r="AL193" s="80"/>
      <c r="AM193" s="81"/>
      <c r="AN193" s="105"/>
      <c r="AO193" s="80"/>
      <c r="AP193" s="80"/>
      <c r="AQ193" s="80"/>
      <c r="AR193" s="81"/>
      <c r="AS193" s="105"/>
      <c r="AT193" s="80"/>
      <c r="AU193" s="80"/>
      <c r="AV193" s="80"/>
      <c r="AW193" s="81"/>
      <c r="AX193" s="105"/>
      <c r="AY193" s="78"/>
      <c r="AZ193" s="78"/>
      <c r="BA193" s="78"/>
      <c r="BB193" s="79"/>
      <c r="BC193" s="105"/>
      <c r="BD193" s="78"/>
      <c r="BE193" s="78"/>
      <c r="BF193" s="78"/>
      <c r="BG193" s="79"/>
      <c r="BH193" s="105"/>
    </row>
    <row r="194" spans="1:60" s="106" customFormat="1" ht="24" customHeight="1" x14ac:dyDescent="0.3">
      <c r="A194" s="78"/>
      <c r="B194" s="78"/>
      <c r="C194" s="78"/>
      <c r="D194" s="79"/>
      <c r="E194" s="105"/>
      <c r="F194" s="80"/>
      <c r="G194" s="80"/>
      <c r="H194" s="80"/>
      <c r="I194" s="81"/>
      <c r="J194" s="105"/>
      <c r="K194" s="80"/>
      <c r="L194" s="80"/>
      <c r="M194" s="80"/>
      <c r="N194" s="81"/>
      <c r="O194" s="105"/>
      <c r="P194" s="78"/>
      <c r="Q194" s="78"/>
      <c r="R194" s="78"/>
      <c r="S194" s="79"/>
      <c r="T194" s="105"/>
      <c r="U194" s="78"/>
      <c r="V194" s="78"/>
      <c r="W194" s="78"/>
      <c r="X194" s="81"/>
      <c r="Y194" s="105"/>
      <c r="Z194" s="80"/>
      <c r="AA194" s="80"/>
      <c r="AB194" s="80"/>
      <c r="AC194" s="81"/>
      <c r="AD194" s="105"/>
      <c r="AE194" s="80"/>
      <c r="AF194" s="80"/>
      <c r="AG194" s="80"/>
      <c r="AH194" s="81"/>
      <c r="AI194" s="105"/>
      <c r="AJ194" s="80"/>
      <c r="AK194" s="80"/>
      <c r="AL194" s="80"/>
      <c r="AM194" s="81"/>
      <c r="AN194" s="105"/>
      <c r="AO194" s="80"/>
      <c r="AP194" s="80"/>
      <c r="AQ194" s="80"/>
      <c r="AR194" s="81"/>
      <c r="AS194" s="105"/>
      <c r="AT194" s="80"/>
      <c r="AU194" s="80"/>
      <c r="AV194" s="80"/>
      <c r="AW194" s="81"/>
      <c r="AX194" s="105"/>
      <c r="AY194" s="78"/>
      <c r="AZ194" s="78"/>
      <c r="BA194" s="78"/>
      <c r="BB194" s="81"/>
      <c r="BC194" s="105"/>
      <c r="BD194" s="78"/>
      <c r="BE194" s="78"/>
      <c r="BF194" s="78"/>
      <c r="BG194" s="81"/>
      <c r="BH194" s="105"/>
    </row>
    <row r="195" spans="1:60" s="106" customFormat="1" ht="24" customHeight="1" x14ac:dyDescent="0.3">
      <c r="A195" s="78"/>
      <c r="B195" s="78"/>
      <c r="C195" s="78"/>
      <c r="D195" s="79"/>
      <c r="E195" s="105"/>
      <c r="F195" s="80"/>
      <c r="G195" s="80"/>
      <c r="H195" s="80"/>
      <c r="I195" s="81"/>
      <c r="J195" s="105"/>
      <c r="K195" s="80"/>
      <c r="L195" s="80"/>
      <c r="M195" s="80"/>
      <c r="N195" s="81"/>
      <c r="O195" s="105"/>
      <c r="P195" s="78"/>
      <c r="Q195" s="78"/>
      <c r="R195" s="78"/>
      <c r="S195" s="79"/>
      <c r="T195" s="105"/>
      <c r="U195" s="78"/>
      <c r="V195" s="78"/>
      <c r="W195" s="78"/>
      <c r="X195" s="81"/>
      <c r="Y195" s="105"/>
      <c r="Z195" s="80"/>
      <c r="AA195" s="80"/>
      <c r="AB195" s="80"/>
      <c r="AC195" s="81"/>
      <c r="AD195" s="105"/>
      <c r="AE195" s="80"/>
      <c r="AF195" s="80"/>
      <c r="AG195" s="80"/>
      <c r="AH195" s="81"/>
      <c r="AI195" s="105"/>
      <c r="AJ195" s="80"/>
      <c r="AK195" s="80"/>
      <c r="AL195" s="80"/>
      <c r="AM195" s="81"/>
      <c r="AN195" s="105"/>
      <c r="AO195" s="80"/>
      <c r="AP195" s="80"/>
      <c r="AQ195" s="80"/>
      <c r="AR195" s="81"/>
      <c r="AS195" s="105"/>
      <c r="AT195" s="80"/>
      <c r="AU195" s="80"/>
      <c r="AV195" s="80"/>
      <c r="AW195" s="81"/>
      <c r="AX195" s="105"/>
      <c r="AY195" s="78"/>
      <c r="AZ195" s="78"/>
      <c r="BA195" s="78"/>
      <c r="BB195" s="81"/>
      <c r="BC195" s="105"/>
      <c r="BD195" s="78"/>
      <c r="BE195" s="78"/>
      <c r="BF195" s="78"/>
      <c r="BG195" s="81"/>
      <c r="BH195" s="105"/>
    </row>
    <row r="196" spans="1:60" s="106" customFormat="1" ht="24" customHeight="1" x14ac:dyDescent="0.3">
      <c r="A196" s="78"/>
      <c r="B196" s="78"/>
      <c r="C196" s="78"/>
      <c r="D196" s="79"/>
      <c r="E196" s="105"/>
      <c r="F196" s="80"/>
      <c r="G196" s="80"/>
      <c r="H196" s="80"/>
      <c r="I196" s="81"/>
      <c r="J196" s="105"/>
      <c r="K196" s="80"/>
      <c r="L196" s="80"/>
      <c r="M196" s="80"/>
      <c r="N196" s="81"/>
      <c r="O196" s="105"/>
      <c r="P196" s="78"/>
      <c r="Q196" s="78"/>
      <c r="R196" s="78"/>
      <c r="S196" s="79"/>
      <c r="T196" s="105"/>
      <c r="U196" s="78"/>
      <c r="V196" s="78"/>
      <c r="W196" s="78"/>
      <c r="X196" s="81"/>
      <c r="Y196" s="105"/>
      <c r="Z196" s="80"/>
      <c r="AA196" s="80"/>
      <c r="AB196" s="80"/>
      <c r="AC196" s="81"/>
      <c r="AD196" s="105"/>
      <c r="AE196" s="80"/>
      <c r="AF196" s="80"/>
      <c r="AG196" s="80"/>
      <c r="AH196" s="81"/>
      <c r="AI196" s="105"/>
      <c r="AJ196" s="80"/>
      <c r="AK196" s="80"/>
      <c r="AL196" s="80"/>
      <c r="AM196" s="81"/>
      <c r="AN196" s="105"/>
      <c r="AO196" s="80"/>
      <c r="AP196" s="80"/>
      <c r="AQ196" s="80"/>
      <c r="AR196" s="81"/>
      <c r="AS196" s="105"/>
      <c r="AT196" s="80"/>
      <c r="AU196" s="80"/>
      <c r="AV196" s="80"/>
      <c r="AW196" s="81"/>
      <c r="AX196" s="105"/>
      <c r="AY196" s="78"/>
      <c r="AZ196" s="78"/>
      <c r="BA196" s="78"/>
      <c r="BB196" s="81"/>
      <c r="BC196" s="105"/>
      <c r="BD196" s="78"/>
      <c r="BE196" s="78"/>
      <c r="BF196" s="78"/>
      <c r="BG196" s="81"/>
      <c r="BH196" s="105"/>
    </row>
    <row r="197" spans="1:60" s="106" customFormat="1" ht="24" customHeight="1" x14ac:dyDescent="0.3">
      <c r="A197" s="78"/>
      <c r="B197" s="78"/>
      <c r="C197" s="78"/>
      <c r="D197" s="79"/>
      <c r="E197" s="105"/>
      <c r="F197" s="80"/>
      <c r="G197" s="80"/>
      <c r="H197" s="80"/>
      <c r="I197" s="81"/>
      <c r="J197" s="105"/>
      <c r="K197" s="80"/>
      <c r="L197" s="80"/>
      <c r="M197" s="80"/>
      <c r="N197" s="81"/>
      <c r="O197" s="105"/>
      <c r="P197" s="78"/>
      <c r="Q197" s="78"/>
      <c r="R197" s="78"/>
      <c r="S197" s="79"/>
      <c r="T197" s="105"/>
      <c r="U197" s="78"/>
      <c r="V197" s="78"/>
      <c r="W197" s="78"/>
      <c r="X197" s="81"/>
      <c r="Y197" s="105"/>
      <c r="Z197" s="80"/>
      <c r="AA197" s="80"/>
      <c r="AB197" s="80"/>
      <c r="AC197" s="81"/>
      <c r="AD197" s="105"/>
      <c r="AE197" s="80"/>
      <c r="AF197" s="80"/>
      <c r="AG197" s="80"/>
      <c r="AH197" s="81"/>
      <c r="AI197" s="105"/>
      <c r="AJ197" s="80"/>
      <c r="AK197" s="80"/>
      <c r="AL197" s="80"/>
      <c r="AM197" s="81"/>
      <c r="AN197" s="105"/>
      <c r="AO197" s="80"/>
      <c r="AP197" s="80"/>
      <c r="AQ197" s="80"/>
      <c r="AR197" s="81"/>
      <c r="AS197" s="105"/>
      <c r="AT197" s="80"/>
      <c r="AU197" s="80"/>
      <c r="AV197" s="80"/>
      <c r="AW197" s="81"/>
      <c r="AX197" s="105"/>
      <c r="AY197" s="78"/>
      <c r="AZ197" s="78"/>
      <c r="BA197" s="78"/>
      <c r="BB197" s="81"/>
      <c r="BC197" s="105"/>
      <c r="BD197" s="78"/>
      <c r="BE197" s="78"/>
      <c r="BF197" s="78"/>
      <c r="BG197" s="81"/>
      <c r="BH197" s="105"/>
    </row>
    <row r="198" spans="1:60" s="106" customFormat="1" ht="24" customHeight="1" x14ac:dyDescent="0.3">
      <c r="A198" s="78"/>
      <c r="B198" s="78"/>
      <c r="C198" s="78"/>
      <c r="D198" s="79"/>
      <c r="E198" s="105"/>
      <c r="F198" s="80"/>
      <c r="G198" s="80"/>
      <c r="H198" s="80"/>
      <c r="I198" s="81"/>
      <c r="J198" s="105"/>
      <c r="K198" s="80"/>
      <c r="L198" s="80"/>
      <c r="M198" s="80"/>
      <c r="N198" s="81"/>
      <c r="O198" s="105"/>
      <c r="P198" s="78"/>
      <c r="Q198" s="78"/>
      <c r="R198" s="78"/>
      <c r="S198" s="79"/>
      <c r="T198" s="105"/>
      <c r="U198" s="78"/>
      <c r="V198" s="78"/>
      <c r="W198" s="78"/>
      <c r="X198" s="81"/>
      <c r="Y198" s="105"/>
      <c r="Z198" s="80"/>
      <c r="AA198" s="80"/>
      <c r="AB198" s="80"/>
      <c r="AC198" s="81"/>
      <c r="AD198" s="105"/>
      <c r="AE198" s="80"/>
      <c r="AF198" s="80"/>
      <c r="AG198" s="80"/>
      <c r="AH198" s="81"/>
      <c r="AI198" s="105"/>
      <c r="AJ198" s="80"/>
      <c r="AK198" s="80"/>
      <c r="AL198" s="80"/>
      <c r="AM198" s="81"/>
      <c r="AN198" s="105"/>
      <c r="AO198" s="80"/>
      <c r="AP198" s="80"/>
      <c r="AQ198" s="80"/>
      <c r="AR198" s="81"/>
      <c r="AS198" s="105"/>
      <c r="AT198" s="80"/>
      <c r="AU198" s="80"/>
      <c r="AV198" s="80"/>
      <c r="AW198" s="81"/>
      <c r="AX198" s="105"/>
      <c r="AY198" s="78"/>
      <c r="AZ198" s="78"/>
      <c r="BA198" s="78"/>
      <c r="BB198" s="81"/>
      <c r="BC198" s="105"/>
      <c r="BD198" s="78"/>
      <c r="BE198" s="78"/>
      <c r="BF198" s="78"/>
      <c r="BG198" s="81"/>
      <c r="BH198" s="105"/>
    </row>
    <row r="199" spans="1:60" s="106" customFormat="1" ht="24" customHeight="1" x14ac:dyDescent="0.3">
      <c r="A199" s="78"/>
      <c r="B199" s="78"/>
      <c r="C199" s="78"/>
      <c r="D199" s="79"/>
      <c r="E199" s="105"/>
      <c r="F199" s="80"/>
      <c r="G199" s="80"/>
      <c r="H199" s="80"/>
      <c r="I199" s="81"/>
      <c r="J199" s="105"/>
      <c r="K199" s="80"/>
      <c r="L199" s="80"/>
      <c r="M199" s="80"/>
      <c r="N199" s="81"/>
      <c r="O199" s="105"/>
      <c r="P199" s="78"/>
      <c r="Q199" s="78"/>
      <c r="R199" s="78"/>
      <c r="S199" s="79"/>
      <c r="T199" s="105"/>
      <c r="U199" s="78"/>
      <c r="V199" s="78"/>
      <c r="W199" s="78"/>
      <c r="X199" s="81"/>
      <c r="Y199" s="105"/>
      <c r="Z199" s="80"/>
      <c r="AA199" s="80"/>
      <c r="AB199" s="80"/>
      <c r="AC199" s="81"/>
      <c r="AD199" s="105"/>
      <c r="AE199" s="80"/>
      <c r="AF199" s="80"/>
      <c r="AG199" s="80"/>
      <c r="AH199" s="81"/>
      <c r="AI199" s="105"/>
      <c r="AJ199" s="80"/>
      <c r="AK199" s="80"/>
      <c r="AL199" s="80"/>
      <c r="AM199" s="81"/>
      <c r="AN199" s="105"/>
      <c r="AO199" s="80"/>
      <c r="AP199" s="80"/>
      <c r="AQ199" s="80"/>
      <c r="AR199" s="81"/>
      <c r="AS199" s="105"/>
      <c r="AT199" s="80"/>
      <c r="AU199" s="80"/>
      <c r="AV199" s="80"/>
      <c r="AW199" s="81"/>
      <c r="AX199" s="105"/>
      <c r="AY199" s="78"/>
      <c r="AZ199" s="78"/>
      <c r="BA199" s="78"/>
      <c r="BB199" s="81"/>
      <c r="BC199" s="105"/>
      <c r="BD199" s="78"/>
      <c r="BE199" s="78"/>
      <c r="BF199" s="78"/>
      <c r="BG199" s="81"/>
      <c r="BH199" s="105"/>
    </row>
    <row r="200" spans="1:60" s="106" customFormat="1" ht="24" customHeight="1" x14ac:dyDescent="0.3">
      <c r="A200" s="78"/>
      <c r="B200" s="78"/>
      <c r="C200" s="78"/>
      <c r="D200" s="79"/>
      <c r="E200" s="105"/>
      <c r="F200" s="80"/>
      <c r="G200" s="80"/>
      <c r="H200" s="80"/>
      <c r="I200" s="81"/>
      <c r="J200" s="105"/>
      <c r="K200" s="80"/>
      <c r="L200" s="80"/>
      <c r="M200" s="80"/>
      <c r="N200" s="81"/>
      <c r="O200" s="105"/>
      <c r="P200" s="78"/>
      <c r="Q200" s="78"/>
      <c r="R200" s="78"/>
      <c r="S200" s="79"/>
      <c r="T200" s="105"/>
      <c r="U200" s="78"/>
      <c r="V200" s="78"/>
      <c r="W200" s="78"/>
      <c r="X200" s="81"/>
      <c r="Y200" s="105"/>
      <c r="Z200" s="80"/>
      <c r="AA200" s="80"/>
      <c r="AB200" s="80"/>
      <c r="AC200" s="81"/>
      <c r="AD200" s="105"/>
      <c r="AE200" s="80"/>
      <c r="AF200" s="80"/>
      <c r="AG200" s="80"/>
      <c r="AH200" s="81"/>
      <c r="AI200" s="105"/>
      <c r="AJ200" s="80"/>
      <c r="AK200" s="80"/>
      <c r="AL200" s="80"/>
      <c r="AM200" s="81"/>
      <c r="AN200" s="105"/>
      <c r="AO200" s="80"/>
      <c r="AP200" s="80"/>
      <c r="AQ200" s="80"/>
      <c r="AR200" s="81"/>
      <c r="AS200" s="105"/>
      <c r="AT200" s="80"/>
      <c r="AU200" s="80"/>
      <c r="AV200" s="80"/>
      <c r="AW200" s="81"/>
      <c r="AX200" s="105"/>
      <c r="AY200" s="78"/>
      <c r="AZ200" s="78"/>
      <c r="BA200" s="78"/>
      <c r="BB200" s="81"/>
      <c r="BC200" s="105"/>
      <c r="BD200" s="78"/>
      <c r="BE200" s="78"/>
      <c r="BF200" s="78"/>
      <c r="BG200" s="81"/>
      <c r="BH200" s="105"/>
    </row>
    <row r="201" spans="1:60" s="106" customFormat="1" ht="24" customHeight="1" x14ac:dyDescent="0.3">
      <c r="A201" s="78"/>
      <c r="B201" s="78"/>
      <c r="C201" s="78"/>
      <c r="D201" s="79"/>
      <c r="E201" s="105"/>
      <c r="F201" s="80"/>
      <c r="G201" s="80"/>
      <c r="H201" s="80"/>
      <c r="I201" s="81"/>
      <c r="J201" s="105"/>
      <c r="K201" s="80"/>
      <c r="L201" s="80"/>
      <c r="M201" s="80"/>
      <c r="N201" s="81"/>
      <c r="O201" s="105"/>
      <c r="P201" s="78"/>
      <c r="Q201" s="78"/>
      <c r="R201" s="78"/>
      <c r="S201" s="79"/>
      <c r="T201" s="105"/>
      <c r="U201" s="78"/>
      <c r="V201" s="78"/>
      <c r="W201" s="78"/>
      <c r="X201" s="81"/>
      <c r="Y201" s="105"/>
      <c r="Z201" s="80"/>
      <c r="AA201" s="80"/>
      <c r="AB201" s="80"/>
      <c r="AC201" s="81"/>
      <c r="AD201" s="105"/>
      <c r="AE201" s="80"/>
      <c r="AF201" s="80"/>
      <c r="AG201" s="80"/>
      <c r="AH201" s="81"/>
      <c r="AI201" s="105"/>
      <c r="AJ201" s="80"/>
      <c r="AK201" s="80"/>
      <c r="AL201" s="80"/>
      <c r="AM201" s="81"/>
      <c r="AN201" s="105"/>
      <c r="AO201" s="80"/>
      <c r="AP201" s="80"/>
      <c r="AQ201" s="80"/>
      <c r="AR201" s="81"/>
      <c r="AS201" s="105"/>
      <c r="AT201" s="80"/>
      <c r="AU201" s="80"/>
      <c r="AV201" s="80"/>
      <c r="AW201" s="81"/>
      <c r="AX201" s="105"/>
      <c r="AY201" s="78"/>
      <c r="AZ201" s="78"/>
      <c r="BA201" s="78"/>
      <c r="BB201" s="81"/>
      <c r="BC201" s="105"/>
      <c r="BD201" s="78"/>
      <c r="BE201" s="78"/>
      <c r="BF201" s="78"/>
      <c r="BG201" s="81"/>
      <c r="BH201" s="105"/>
    </row>
    <row r="202" spans="1:60" s="106" customFormat="1" ht="24" customHeight="1" x14ac:dyDescent="0.3">
      <c r="A202" s="78"/>
      <c r="B202" s="78"/>
      <c r="C202" s="78"/>
      <c r="D202" s="79"/>
      <c r="E202" s="105"/>
      <c r="F202" s="80"/>
      <c r="G202" s="80"/>
      <c r="H202" s="80"/>
      <c r="I202" s="81"/>
      <c r="J202" s="105"/>
      <c r="K202" s="80"/>
      <c r="L202" s="80"/>
      <c r="M202" s="80"/>
      <c r="N202" s="81"/>
      <c r="O202" s="105"/>
      <c r="P202" s="78"/>
      <c r="Q202" s="78"/>
      <c r="R202" s="78"/>
      <c r="S202" s="79"/>
      <c r="T202" s="105"/>
      <c r="U202" s="78"/>
      <c r="V202" s="78"/>
      <c r="W202" s="78"/>
      <c r="X202" s="81"/>
      <c r="Y202" s="105"/>
      <c r="Z202" s="80"/>
      <c r="AA202" s="80"/>
      <c r="AB202" s="80"/>
      <c r="AC202" s="81"/>
      <c r="AD202" s="105"/>
      <c r="AE202" s="80"/>
      <c r="AF202" s="80"/>
      <c r="AG202" s="80"/>
      <c r="AH202" s="81"/>
      <c r="AI202" s="105"/>
      <c r="AJ202" s="80"/>
      <c r="AK202" s="80"/>
      <c r="AL202" s="80"/>
      <c r="AM202" s="81"/>
      <c r="AN202" s="105"/>
      <c r="AO202" s="80"/>
      <c r="AP202" s="80"/>
      <c r="AQ202" s="80"/>
      <c r="AR202" s="81"/>
      <c r="AS202" s="105"/>
      <c r="AT202" s="80"/>
      <c r="AU202" s="80"/>
      <c r="AV202" s="80"/>
      <c r="AW202" s="81"/>
      <c r="AX202" s="105"/>
      <c r="AY202" s="78"/>
      <c r="AZ202" s="78"/>
      <c r="BA202" s="78"/>
      <c r="BB202" s="81"/>
      <c r="BC202" s="105"/>
      <c r="BD202" s="78"/>
      <c r="BE202" s="78"/>
      <c r="BF202" s="78"/>
      <c r="BG202" s="81"/>
      <c r="BH202" s="105"/>
    </row>
    <row r="203" spans="1:60" s="106" customFormat="1" ht="24" customHeight="1" x14ac:dyDescent="0.3">
      <c r="A203" s="78"/>
      <c r="B203" s="78"/>
      <c r="C203" s="78"/>
      <c r="D203" s="79"/>
      <c r="E203" s="105"/>
      <c r="F203" s="80"/>
      <c r="G203" s="80"/>
      <c r="H203" s="80"/>
      <c r="I203" s="81"/>
      <c r="J203" s="105"/>
      <c r="K203" s="80"/>
      <c r="L203" s="80"/>
      <c r="M203" s="80"/>
      <c r="N203" s="81"/>
      <c r="O203" s="105"/>
      <c r="P203" s="78"/>
      <c r="Q203" s="78"/>
      <c r="R203" s="78"/>
      <c r="S203" s="79"/>
      <c r="T203" s="105"/>
      <c r="U203" s="78"/>
      <c r="V203" s="78"/>
      <c r="W203" s="78"/>
      <c r="X203" s="81"/>
      <c r="Y203" s="105"/>
      <c r="Z203" s="80"/>
      <c r="AA203" s="80"/>
      <c r="AB203" s="80"/>
      <c r="AC203" s="81"/>
      <c r="AD203" s="105"/>
      <c r="AE203" s="80"/>
      <c r="AF203" s="80"/>
      <c r="AG203" s="80"/>
      <c r="AH203" s="81"/>
      <c r="AI203" s="105"/>
      <c r="AJ203" s="80"/>
      <c r="AK203" s="80"/>
      <c r="AL203" s="80"/>
      <c r="AM203" s="81"/>
      <c r="AN203" s="105"/>
      <c r="AO203" s="80"/>
      <c r="AP203" s="80"/>
      <c r="AQ203" s="80"/>
      <c r="AR203" s="81"/>
      <c r="AS203" s="105"/>
      <c r="AT203" s="80"/>
      <c r="AU203" s="80"/>
      <c r="AV203" s="80"/>
      <c r="AW203" s="81"/>
      <c r="AX203" s="105"/>
      <c r="AY203" s="78"/>
      <c r="AZ203" s="78"/>
      <c r="BA203" s="78"/>
      <c r="BB203" s="81"/>
      <c r="BC203" s="105"/>
      <c r="BD203" s="78"/>
      <c r="BE203" s="78"/>
      <c r="BF203" s="78"/>
      <c r="BG203" s="81"/>
      <c r="BH203" s="105"/>
    </row>
    <row r="204" spans="1:60" s="106" customFormat="1" ht="24" customHeight="1" x14ac:dyDescent="0.3">
      <c r="A204" s="78"/>
      <c r="B204" s="78"/>
      <c r="C204" s="78"/>
      <c r="D204" s="79"/>
      <c r="E204" s="105"/>
      <c r="F204" s="80"/>
      <c r="G204" s="80"/>
      <c r="H204" s="80"/>
      <c r="I204" s="81"/>
      <c r="J204" s="105"/>
      <c r="K204" s="80"/>
      <c r="L204" s="80"/>
      <c r="M204" s="80"/>
      <c r="N204" s="81"/>
      <c r="O204" s="105"/>
      <c r="P204" s="78"/>
      <c r="Q204" s="78"/>
      <c r="R204" s="78"/>
      <c r="S204" s="79"/>
      <c r="T204" s="105"/>
      <c r="U204" s="78"/>
      <c r="V204" s="78"/>
      <c r="W204" s="78"/>
      <c r="X204" s="81"/>
      <c r="Y204" s="105"/>
      <c r="Z204" s="80"/>
      <c r="AA204" s="80"/>
      <c r="AB204" s="80"/>
      <c r="AC204" s="81"/>
      <c r="AD204" s="105"/>
      <c r="AE204" s="80"/>
      <c r="AF204" s="80"/>
      <c r="AG204" s="80"/>
      <c r="AH204" s="81"/>
      <c r="AI204" s="105"/>
      <c r="AJ204" s="80"/>
      <c r="AK204" s="80"/>
      <c r="AL204" s="80"/>
      <c r="AM204" s="81"/>
      <c r="AN204" s="105"/>
      <c r="AO204" s="80"/>
      <c r="AP204" s="80"/>
      <c r="AQ204" s="80"/>
      <c r="AR204" s="81"/>
      <c r="AS204" s="105"/>
      <c r="AT204" s="80"/>
      <c r="AU204" s="80"/>
      <c r="AV204" s="80"/>
      <c r="AW204" s="81"/>
      <c r="AX204" s="105"/>
      <c r="AY204" s="78"/>
      <c r="AZ204" s="78"/>
      <c r="BA204" s="78"/>
      <c r="BB204" s="81"/>
      <c r="BC204" s="105"/>
      <c r="BD204" s="78"/>
      <c r="BE204" s="78"/>
      <c r="BF204" s="78"/>
      <c r="BG204" s="81"/>
      <c r="BH204" s="105"/>
    </row>
    <row r="205" spans="1:60" s="106" customFormat="1" ht="24" customHeight="1" x14ac:dyDescent="0.3">
      <c r="A205" s="78"/>
      <c r="B205" s="78"/>
      <c r="C205" s="78"/>
      <c r="D205" s="79"/>
      <c r="E205" s="105"/>
      <c r="F205" s="80"/>
      <c r="G205" s="80"/>
      <c r="H205" s="80"/>
      <c r="I205" s="81"/>
      <c r="J205" s="105"/>
      <c r="K205" s="80"/>
      <c r="L205" s="80"/>
      <c r="M205" s="80"/>
      <c r="N205" s="81"/>
      <c r="O205" s="105"/>
      <c r="P205" s="78"/>
      <c r="Q205" s="78"/>
      <c r="R205" s="78"/>
      <c r="S205" s="79"/>
      <c r="T205" s="105"/>
      <c r="U205" s="78"/>
      <c r="V205" s="78"/>
      <c r="W205" s="78"/>
      <c r="X205" s="79"/>
      <c r="Y205" s="105"/>
      <c r="Z205" s="80"/>
      <c r="AA205" s="80"/>
      <c r="AB205" s="80"/>
      <c r="AC205" s="81"/>
      <c r="AD205" s="105"/>
      <c r="AE205" s="80"/>
      <c r="AF205" s="80"/>
      <c r="AG205" s="80"/>
      <c r="AH205" s="81"/>
      <c r="AI205" s="105"/>
      <c r="AJ205" s="80"/>
      <c r="AK205" s="80"/>
      <c r="AL205" s="80"/>
      <c r="AM205" s="81"/>
      <c r="AN205" s="105"/>
      <c r="AO205" s="80"/>
      <c r="AP205" s="80"/>
      <c r="AQ205" s="80"/>
      <c r="AR205" s="81"/>
      <c r="AS205" s="105"/>
      <c r="AT205" s="80"/>
      <c r="AU205" s="80"/>
      <c r="AV205" s="80"/>
      <c r="AW205" s="81"/>
      <c r="AX205" s="105"/>
      <c r="AY205" s="78"/>
      <c r="AZ205" s="78"/>
      <c r="BA205" s="78"/>
      <c r="BB205" s="79"/>
      <c r="BC205" s="105"/>
      <c r="BD205" s="78"/>
      <c r="BE205" s="78"/>
      <c r="BF205" s="78"/>
      <c r="BG205" s="79"/>
      <c r="BH205" s="105"/>
    </row>
    <row r="206" spans="1:60" s="106" customFormat="1" ht="24" customHeight="1" x14ac:dyDescent="0.3">
      <c r="A206" s="78"/>
      <c r="B206" s="78"/>
      <c r="C206" s="78"/>
      <c r="D206" s="79"/>
      <c r="E206" s="105"/>
      <c r="F206" s="80"/>
      <c r="G206" s="80"/>
      <c r="H206" s="80"/>
      <c r="I206" s="81"/>
      <c r="J206" s="105"/>
      <c r="K206" s="80"/>
      <c r="L206" s="80"/>
      <c r="M206" s="80"/>
      <c r="N206" s="81"/>
      <c r="O206" s="105"/>
      <c r="P206" s="78"/>
      <c r="Q206" s="78"/>
      <c r="R206" s="78"/>
      <c r="S206" s="79"/>
      <c r="T206" s="105"/>
      <c r="U206" s="78"/>
      <c r="V206" s="78"/>
      <c r="W206" s="78"/>
      <c r="X206" s="81"/>
      <c r="Y206" s="105"/>
      <c r="Z206" s="80"/>
      <c r="AA206" s="80"/>
      <c r="AB206" s="80"/>
      <c r="AC206" s="81"/>
      <c r="AD206" s="105"/>
      <c r="AE206" s="80"/>
      <c r="AF206" s="80"/>
      <c r="AG206" s="80"/>
      <c r="AH206" s="81"/>
      <c r="AI206" s="105"/>
      <c r="AJ206" s="80"/>
      <c r="AK206" s="80"/>
      <c r="AL206" s="80"/>
      <c r="AM206" s="81"/>
      <c r="AN206" s="105"/>
      <c r="AO206" s="80"/>
      <c r="AP206" s="80"/>
      <c r="AQ206" s="80"/>
      <c r="AR206" s="81"/>
      <c r="AS206" s="105"/>
      <c r="AT206" s="80"/>
      <c r="AU206" s="80"/>
      <c r="AV206" s="80"/>
      <c r="AW206" s="81"/>
      <c r="AX206" s="105"/>
      <c r="AY206" s="78"/>
      <c r="AZ206" s="78"/>
      <c r="BA206" s="78"/>
      <c r="BB206" s="81"/>
      <c r="BC206" s="105"/>
      <c r="BD206" s="78"/>
      <c r="BE206" s="78"/>
      <c r="BF206" s="78"/>
      <c r="BG206" s="81"/>
      <c r="BH206" s="105"/>
    </row>
    <row r="207" spans="1:60" s="106" customFormat="1" ht="24" customHeight="1" x14ac:dyDescent="0.3">
      <c r="A207" s="78"/>
      <c r="B207" s="78"/>
      <c r="C207" s="78"/>
      <c r="D207" s="79"/>
      <c r="E207" s="105"/>
      <c r="F207" s="80"/>
      <c r="G207" s="80"/>
      <c r="H207" s="80"/>
      <c r="I207" s="81"/>
      <c r="J207" s="105"/>
      <c r="K207" s="80"/>
      <c r="L207" s="80"/>
      <c r="M207" s="80"/>
      <c r="N207" s="81"/>
      <c r="O207" s="105"/>
      <c r="P207" s="78"/>
      <c r="Q207" s="78"/>
      <c r="R207" s="78"/>
      <c r="S207" s="79"/>
      <c r="T207" s="105"/>
      <c r="U207" s="78"/>
      <c r="V207" s="78"/>
      <c r="W207" s="78"/>
      <c r="X207" s="81"/>
      <c r="Y207" s="105"/>
      <c r="Z207" s="80"/>
      <c r="AA207" s="80"/>
      <c r="AB207" s="80"/>
      <c r="AC207" s="81"/>
      <c r="AD207" s="105"/>
      <c r="AE207" s="80"/>
      <c r="AF207" s="80"/>
      <c r="AG207" s="80"/>
      <c r="AH207" s="81"/>
      <c r="AI207" s="105"/>
      <c r="AJ207" s="80"/>
      <c r="AK207" s="80"/>
      <c r="AL207" s="80"/>
      <c r="AM207" s="81"/>
      <c r="AN207" s="105"/>
      <c r="AO207" s="80"/>
      <c r="AP207" s="80"/>
      <c r="AQ207" s="80"/>
      <c r="AR207" s="81"/>
      <c r="AS207" s="105"/>
      <c r="AT207" s="80"/>
      <c r="AU207" s="80"/>
      <c r="AV207" s="80"/>
      <c r="AW207" s="81"/>
      <c r="AX207" s="105"/>
      <c r="AY207" s="78"/>
      <c r="AZ207" s="78"/>
      <c r="BA207" s="78"/>
      <c r="BB207" s="81"/>
      <c r="BC207" s="105"/>
      <c r="BD207" s="78"/>
      <c r="BE207" s="78"/>
      <c r="BF207" s="78"/>
      <c r="BG207" s="81"/>
      <c r="BH207" s="105"/>
    </row>
    <row r="208" spans="1:60" s="106" customFormat="1" ht="24" customHeight="1" x14ac:dyDescent="0.3">
      <c r="A208" s="78"/>
      <c r="B208" s="78"/>
      <c r="C208" s="78"/>
      <c r="D208" s="79"/>
      <c r="E208" s="105"/>
      <c r="F208" s="80"/>
      <c r="G208" s="80"/>
      <c r="H208" s="80"/>
      <c r="I208" s="81"/>
      <c r="J208" s="105"/>
      <c r="K208" s="80"/>
      <c r="L208" s="80"/>
      <c r="M208" s="80"/>
      <c r="N208" s="81"/>
      <c r="O208" s="105"/>
      <c r="P208" s="78"/>
      <c r="Q208" s="78"/>
      <c r="R208" s="78"/>
      <c r="S208" s="79"/>
      <c r="T208" s="105"/>
      <c r="U208" s="78"/>
      <c r="V208" s="78"/>
      <c r="W208" s="78"/>
      <c r="X208" s="81"/>
      <c r="Y208" s="105"/>
      <c r="Z208" s="80"/>
      <c r="AA208" s="80"/>
      <c r="AB208" s="80"/>
      <c r="AC208" s="81"/>
      <c r="AD208" s="105"/>
      <c r="AE208" s="80"/>
      <c r="AF208" s="80"/>
      <c r="AG208" s="80"/>
      <c r="AH208" s="81"/>
      <c r="AI208" s="105"/>
      <c r="AJ208" s="80"/>
      <c r="AK208" s="80"/>
      <c r="AL208" s="80"/>
      <c r="AM208" s="81"/>
      <c r="AN208" s="105"/>
      <c r="AO208" s="80"/>
      <c r="AP208" s="80"/>
      <c r="AQ208" s="80"/>
      <c r="AR208" s="81"/>
      <c r="AS208" s="105"/>
      <c r="AT208" s="80"/>
      <c r="AU208" s="80"/>
      <c r="AV208" s="80"/>
      <c r="AW208" s="81"/>
      <c r="AX208" s="105"/>
      <c r="AY208" s="78"/>
      <c r="AZ208" s="78"/>
      <c r="BA208" s="78"/>
      <c r="BB208" s="81"/>
      <c r="BC208" s="105"/>
      <c r="BD208" s="78"/>
      <c r="BE208" s="78"/>
      <c r="BF208" s="78"/>
      <c r="BG208" s="81"/>
      <c r="BH208" s="105"/>
    </row>
    <row r="209" spans="1:60" s="106" customFormat="1" ht="24" customHeight="1" x14ac:dyDescent="0.3">
      <c r="A209" s="78"/>
      <c r="B209" s="78"/>
      <c r="C209" s="78"/>
      <c r="D209" s="79"/>
      <c r="E209" s="105"/>
      <c r="F209" s="80"/>
      <c r="G209" s="80"/>
      <c r="H209" s="80"/>
      <c r="I209" s="81"/>
      <c r="J209" s="105"/>
      <c r="K209" s="80"/>
      <c r="L209" s="80"/>
      <c r="M209" s="80"/>
      <c r="N209" s="81"/>
      <c r="O209" s="105"/>
      <c r="P209" s="78"/>
      <c r="Q209" s="78"/>
      <c r="R209" s="78"/>
      <c r="S209" s="79"/>
      <c r="T209" s="105"/>
      <c r="U209" s="78"/>
      <c r="V209" s="78"/>
      <c r="W209" s="78"/>
      <c r="X209" s="81"/>
      <c r="Y209" s="105"/>
      <c r="Z209" s="80"/>
      <c r="AA209" s="80"/>
      <c r="AB209" s="80"/>
      <c r="AC209" s="81"/>
      <c r="AD209" s="105"/>
      <c r="AE209" s="80"/>
      <c r="AF209" s="80"/>
      <c r="AG209" s="80"/>
      <c r="AH209" s="81"/>
      <c r="AI209" s="105"/>
      <c r="AJ209" s="80"/>
      <c r="AK209" s="80"/>
      <c r="AL209" s="80"/>
      <c r="AM209" s="81"/>
      <c r="AN209" s="105"/>
      <c r="AO209" s="80"/>
      <c r="AP209" s="80"/>
      <c r="AQ209" s="80"/>
      <c r="AR209" s="81"/>
      <c r="AS209" s="105"/>
      <c r="AT209" s="80"/>
      <c r="AU209" s="80"/>
      <c r="AV209" s="80"/>
      <c r="AW209" s="81"/>
      <c r="AX209" s="105"/>
      <c r="AY209" s="78"/>
      <c r="AZ209" s="78"/>
      <c r="BA209" s="78"/>
      <c r="BB209" s="81"/>
      <c r="BC209" s="105"/>
      <c r="BD209" s="78"/>
      <c r="BE209" s="78"/>
      <c r="BF209" s="78"/>
      <c r="BG209" s="81"/>
      <c r="BH209" s="105"/>
    </row>
    <row r="210" spans="1:60" s="106" customFormat="1" ht="24" customHeight="1" x14ac:dyDescent="0.3">
      <c r="A210" s="78"/>
      <c r="B210" s="78"/>
      <c r="C210" s="78"/>
      <c r="D210" s="79"/>
      <c r="E210" s="105"/>
      <c r="F210" s="80"/>
      <c r="G210" s="80"/>
      <c r="H210" s="80"/>
      <c r="I210" s="81"/>
      <c r="J210" s="105"/>
      <c r="K210" s="80"/>
      <c r="L210" s="80"/>
      <c r="M210" s="80"/>
      <c r="N210" s="81"/>
      <c r="O210" s="105"/>
      <c r="P210" s="78"/>
      <c r="Q210" s="78"/>
      <c r="R210" s="78"/>
      <c r="S210" s="79"/>
      <c r="T210" s="105"/>
      <c r="U210" s="78"/>
      <c r="V210" s="78"/>
      <c r="W210" s="78"/>
      <c r="X210" s="81"/>
      <c r="Y210" s="105"/>
      <c r="Z210" s="80"/>
      <c r="AA210" s="80"/>
      <c r="AB210" s="80"/>
      <c r="AC210" s="81"/>
      <c r="AD210" s="105"/>
      <c r="AE210" s="80"/>
      <c r="AF210" s="80"/>
      <c r="AG210" s="80"/>
      <c r="AH210" s="81"/>
      <c r="AI210" s="105"/>
      <c r="AJ210" s="80"/>
      <c r="AK210" s="80"/>
      <c r="AL210" s="80"/>
      <c r="AM210" s="81"/>
      <c r="AN210" s="105"/>
      <c r="AO210" s="80"/>
      <c r="AP210" s="80"/>
      <c r="AQ210" s="80"/>
      <c r="AR210" s="81"/>
      <c r="AS210" s="105"/>
      <c r="AT210" s="80"/>
      <c r="AU210" s="80"/>
      <c r="AV210" s="80"/>
      <c r="AW210" s="81"/>
      <c r="AX210" s="105"/>
      <c r="AY210" s="78"/>
      <c r="AZ210" s="78"/>
      <c r="BA210" s="78"/>
      <c r="BB210" s="81"/>
      <c r="BC210" s="105"/>
      <c r="BD210" s="78"/>
      <c r="BE210" s="78"/>
      <c r="BF210" s="78"/>
      <c r="BG210" s="81"/>
      <c r="BH210" s="105"/>
    </row>
    <row r="211" spans="1:60" s="106" customFormat="1" ht="24" customHeight="1" x14ac:dyDescent="0.3">
      <c r="A211" s="78"/>
      <c r="B211" s="78"/>
      <c r="C211" s="78"/>
      <c r="D211" s="79"/>
      <c r="E211" s="105"/>
      <c r="F211" s="80"/>
      <c r="G211" s="80"/>
      <c r="H211" s="80"/>
      <c r="I211" s="81"/>
      <c r="J211" s="105"/>
      <c r="K211" s="80"/>
      <c r="L211" s="80"/>
      <c r="M211" s="80"/>
      <c r="N211" s="81"/>
      <c r="O211" s="105"/>
      <c r="P211" s="78"/>
      <c r="Q211" s="78"/>
      <c r="R211" s="78"/>
      <c r="S211" s="79"/>
      <c r="T211" s="105"/>
      <c r="U211" s="78"/>
      <c r="V211" s="78"/>
      <c r="W211" s="78"/>
      <c r="X211" s="81"/>
      <c r="Y211" s="105"/>
      <c r="Z211" s="80"/>
      <c r="AA211" s="80"/>
      <c r="AB211" s="80"/>
      <c r="AC211" s="81"/>
      <c r="AD211" s="105"/>
      <c r="AE211" s="80"/>
      <c r="AF211" s="80"/>
      <c r="AG211" s="80"/>
      <c r="AH211" s="81"/>
      <c r="AI211" s="105"/>
      <c r="AJ211" s="80"/>
      <c r="AK211" s="80"/>
      <c r="AL211" s="80"/>
      <c r="AM211" s="81"/>
      <c r="AN211" s="105"/>
      <c r="AO211" s="80"/>
      <c r="AP211" s="80"/>
      <c r="AQ211" s="80"/>
      <c r="AR211" s="81"/>
      <c r="AS211" s="105"/>
      <c r="AT211" s="80"/>
      <c r="AU211" s="80"/>
      <c r="AV211" s="80"/>
      <c r="AW211" s="81"/>
      <c r="AX211" s="105"/>
      <c r="AY211" s="78"/>
      <c r="AZ211" s="78"/>
      <c r="BA211" s="78"/>
      <c r="BB211" s="81"/>
      <c r="BC211" s="105"/>
      <c r="BD211" s="78"/>
      <c r="BE211" s="78"/>
      <c r="BF211" s="78"/>
      <c r="BG211" s="81"/>
      <c r="BH211" s="105"/>
    </row>
    <row r="212" spans="1:60" s="106" customFormat="1" ht="24" customHeight="1" x14ac:dyDescent="0.3">
      <c r="A212" s="78"/>
      <c r="B212" s="78"/>
      <c r="C212" s="78"/>
      <c r="D212" s="79"/>
      <c r="E212" s="105"/>
      <c r="F212" s="80"/>
      <c r="G212" s="80"/>
      <c r="H212" s="80"/>
      <c r="I212" s="81"/>
      <c r="J212" s="105"/>
      <c r="K212" s="80"/>
      <c r="L212" s="80"/>
      <c r="M212" s="80"/>
      <c r="N212" s="81"/>
      <c r="O212" s="105"/>
      <c r="P212" s="78"/>
      <c r="Q212" s="78"/>
      <c r="R212" s="78"/>
      <c r="S212" s="79"/>
      <c r="T212" s="105"/>
      <c r="U212" s="78"/>
      <c r="V212" s="78"/>
      <c r="W212" s="78"/>
      <c r="X212" s="81"/>
      <c r="Y212" s="105"/>
      <c r="Z212" s="80"/>
      <c r="AA212" s="80"/>
      <c r="AB212" s="80"/>
      <c r="AC212" s="81"/>
      <c r="AD212" s="105"/>
      <c r="AE212" s="80"/>
      <c r="AF212" s="80"/>
      <c r="AG212" s="80"/>
      <c r="AH212" s="81"/>
      <c r="AI212" s="105"/>
      <c r="AJ212" s="80"/>
      <c r="AK212" s="80"/>
      <c r="AL212" s="80"/>
      <c r="AM212" s="81"/>
      <c r="AN212" s="105"/>
      <c r="AO212" s="80"/>
      <c r="AP212" s="80"/>
      <c r="AQ212" s="80"/>
      <c r="AR212" s="81"/>
      <c r="AS212" s="105"/>
      <c r="AT212" s="80"/>
      <c r="AU212" s="80"/>
      <c r="AV212" s="80"/>
      <c r="AW212" s="81"/>
      <c r="AX212" s="105"/>
      <c r="AY212" s="78"/>
      <c r="AZ212" s="78"/>
      <c r="BA212" s="78"/>
      <c r="BB212" s="81"/>
      <c r="BC212" s="105"/>
      <c r="BD212" s="78"/>
      <c r="BE212" s="78"/>
      <c r="BF212" s="78"/>
      <c r="BG212" s="81"/>
      <c r="BH212" s="105"/>
    </row>
    <row r="213" spans="1:60" s="106" customFormat="1" ht="24" customHeight="1" x14ac:dyDescent="0.3">
      <c r="A213" s="78"/>
      <c r="B213" s="78"/>
      <c r="C213" s="78"/>
      <c r="D213" s="79"/>
      <c r="E213" s="105"/>
      <c r="F213" s="80"/>
      <c r="G213" s="80"/>
      <c r="H213" s="80"/>
      <c r="I213" s="81"/>
      <c r="J213" s="105"/>
      <c r="K213" s="80"/>
      <c r="L213" s="80"/>
      <c r="M213" s="80"/>
      <c r="N213" s="81"/>
      <c r="O213" s="105"/>
      <c r="P213" s="78"/>
      <c r="Q213" s="78"/>
      <c r="R213" s="78"/>
      <c r="S213" s="79"/>
      <c r="T213" s="105"/>
      <c r="U213" s="78"/>
      <c r="V213" s="78"/>
      <c r="W213" s="78"/>
      <c r="X213" s="81"/>
      <c r="Y213" s="105"/>
      <c r="Z213" s="80"/>
      <c r="AA213" s="80"/>
      <c r="AB213" s="80"/>
      <c r="AC213" s="81"/>
      <c r="AD213" s="105"/>
      <c r="AE213" s="80"/>
      <c r="AF213" s="80"/>
      <c r="AG213" s="80"/>
      <c r="AH213" s="81"/>
      <c r="AI213" s="105"/>
      <c r="AJ213" s="80"/>
      <c r="AK213" s="80"/>
      <c r="AL213" s="80"/>
      <c r="AM213" s="81"/>
      <c r="AN213" s="105"/>
      <c r="AO213" s="80"/>
      <c r="AP213" s="80"/>
      <c r="AQ213" s="80"/>
      <c r="AR213" s="81"/>
      <c r="AS213" s="105"/>
      <c r="AT213" s="80"/>
      <c r="AU213" s="80"/>
      <c r="AV213" s="80"/>
      <c r="AW213" s="81"/>
      <c r="AX213" s="105"/>
      <c r="AY213" s="78"/>
      <c r="AZ213" s="78"/>
      <c r="BA213" s="78"/>
      <c r="BB213" s="81"/>
      <c r="BC213" s="105"/>
      <c r="BD213" s="78"/>
      <c r="BE213" s="78"/>
      <c r="BF213" s="78"/>
      <c r="BG213" s="81"/>
      <c r="BH213" s="105"/>
    </row>
    <row r="214" spans="1:60" s="106" customFormat="1" ht="24" customHeight="1" x14ac:dyDescent="0.3">
      <c r="A214" s="78"/>
      <c r="B214" s="78"/>
      <c r="C214" s="78"/>
      <c r="D214" s="79"/>
      <c r="E214" s="105"/>
      <c r="F214" s="80"/>
      <c r="G214" s="80"/>
      <c r="H214" s="80"/>
      <c r="I214" s="81"/>
      <c r="J214" s="105"/>
      <c r="K214" s="80"/>
      <c r="L214" s="80"/>
      <c r="M214" s="80"/>
      <c r="N214" s="81"/>
      <c r="O214" s="105"/>
      <c r="P214" s="78"/>
      <c r="Q214" s="78"/>
      <c r="R214" s="78"/>
      <c r="S214" s="79"/>
      <c r="T214" s="105"/>
      <c r="U214" s="78"/>
      <c r="V214" s="78"/>
      <c r="W214" s="78"/>
      <c r="X214" s="81"/>
      <c r="Y214" s="105"/>
      <c r="Z214" s="80"/>
      <c r="AA214" s="80"/>
      <c r="AB214" s="80"/>
      <c r="AC214" s="81"/>
      <c r="AD214" s="105"/>
      <c r="AE214" s="80"/>
      <c r="AF214" s="80"/>
      <c r="AG214" s="80"/>
      <c r="AH214" s="81"/>
      <c r="AI214" s="105"/>
      <c r="AJ214" s="80"/>
      <c r="AK214" s="80"/>
      <c r="AL214" s="80"/>
      <c r="AM214" s="81"/>
      <c r="AN214" s="105"/>
      <c r="AO214" s="80"/>
      <c r="AP214" s="80"/>
      <c r="AQ214" s="80"/>
      <c r="AR214" s="81"/>
      <c r="AS214" s="105"/>
      <c r="AT214" s="80"/>
      <c r="AU214" s="80"/>
      <c r="AV214" s="80"/>
      <c r="AW214" s="81"/>
      <c r="AX214" s="105"/>
      <c r="AY214" s="78"/>
      <c r="AZ214" s="78"/>
      <c r="BA214" s="78"/>
      <c r="BB214" s="81"/>
      <c r="BC214" s="105"/>
      <c r="BD214" s="78"/>
      <c r="BE214" s="78"/>
      <c r="BF214" s="78"/>
      <c r="BG214" s="81"/>
      <c r="BH214" s="105"/>
    </row>
    <row r="215" spans="1:60" s="106" customFormat="1" ht="24" customHeight="1" x14ac:dyDescent="0.3">
      <c r="A215" s="78"/>
      <c r="B215" s="78"/>
      <c r="C215" s="78"/>
      <c r="D215" s="79"/>
      <c r="E215" s="105"/>
      <c r="F215" s="80"/>
      <c r="G215" s="80"/>
      <c r="H215" s="80"/>
      <c r="I215" s="81"/>
      <c r="J215" s="105"/>
      <c r="K215" s="80"/>
      <c r="L215" s="80"/>
      <c r="M215" s="80"/>
      <c r="N215" s="81"/>
      <c r="O215" s="105"/>
      <c r="P215" s="78"/>
      <c r="Q215" s="78"/>
      <c r="R215" s="78"/>
      <c r="S215" s="79"/>
      <c r="T215" s="105"/>
      <c r="U215" s="78"/>
      <c r="V215" s="78"/>
      <c r="W215" s="78"/>
      <c r="X215" s="81"/>
      <c r="Y215" s="105"/>
      <c r="Z215" s="80"/>
      <c r="AA215" s="80"/>
      <c r="AB215" s="80"/>
      <c r="AC215" s="81"/>
      <c r="AD215" s="105"/>
      <c r="AE215" s="80"/>
      <c r="AF215" s="80"/>
      <c r="AG215" s="80"/>
      <c r="AH215" s="81"/>
      <c r="AI215" s="105"/>
      <c r="AJ215" s="80"/>
      <c r="AK215" s="80"/>
      <c r="AL215" s="80"/>
      <c r="AM215" s="81"/>
      <c r="AN215" s="105"/>
      <c r="AO215" s="80"/>
      <c r="AP215" s="80"/>
      <c r="AQ215" s="80"/>
      <c r="AR215" s="81"/>
      <c r="AS215" s="105"/>
      <c r="AT215" s="80"/>
      <c r="AU215" s="80"/>
      <c r="AV215" s="80"/>
      <c r="AW215" s="81"/>
      <c r="AX215" s="105"/>
      <c r="AY215" s="78"/>
      <c r="AZ215" s="78"/>
      <c r="BA215" s="78"/>
      <c r="BB215" s="81"/>
      <c r="BC215" s="105"/>
      <c r="BD215" s="78"/>
      <c r="BE215" s="78"/>
      <c r="BF215" s="78"/>
      <c r="BG215" s="81"/>
      <c r="BH215" s="105"/>
    </row>
    <row r="216" spans="1:60" s="106" customFormat="1" ht="24" customHeight="1" x14ac:dyDescent="0.3">
      <c r="A216" s="78"/>
      <c r="B216" s="78"/>
      <c r="C216" s="78"/>
      <c r="D216" s="79"/>
      <c r="E216" s="105"/>
      <c r="F216" s="80"/>
      <c r="G216" s="80"/>
      <c r="H216" s="80"/>
      <c r="I216" s="81"/>
      <c r="J216" s="105"/>
      <c r="K216" s="80"/>
      <c r="L216" s="80"/>
      <c r="M216" s="80"/>
      <c r="N216" s="81"/>
      <c r="O216" s="105"/>
      <c r="P216" s="78"/>
      <c r="Q216" s="78"/>
      <c r="R216" s="78"/>
      <c r="S216" s="79"/>
      <c r="T216" s="105"/>
      <c r="U216" s="78"/>
      <c r="V216" s="78"/>
      <c r="W216" s="78"/>
      <c r="X216" s="81"/>
      <c r="Y216" s="105"/>
      <c r="Z216" s="80"/>
      <c r="AA216" s="80"/>
      <c r="AB216" s="80"/>
      <c r="AC216" s="81"/>
      <c r="AD216" s="105"/>
      <c r="AE216" s="80"/>
      <c r="AF216" s="80"/>
      <c r="AG216" s="80"/>
      <c r="AH216" s="81"/>
      <c r="AI216" s="105"/>
      <c r="AJ216" s="80"/>
      <c r="AK216" s="80"/>
      <c r="AL216" s="80"/>
      <c r="AM216" s="81"/>
      <c r="AN216" s="105"/>
      <c r="AO216" s="80"/>
      <c r="AP216" s="80"/>
      <c r="AQ216" s="80"/>
      <c r="AR216" s="81"/>
      <c r="AS216" s="105"/>
      <c r="AT216" s="80"/>
      <c r="AU216" s="80"/>
      <c r="AV216" s="80"/>
      <c r="AW216" s="81"/>
      <c r="AX216" s="105"/>
      <c r="AY216" s="78"/>
      <c r="AZ216" s="78"/>
      <c r="BA216" s="78"/>
      <c r="BB216" s="81"/>
      <c r="BC216" s="105"/>
      <c r="BD216" s="78"/>
      <c r="BE216" s="78"/>
      <c r="BF216" s="78"/>
      <c r="BG216" s="81"/>
      <c r="BH216" s="105"/>
    </row>
    <row r="217" spans="1:60" s="106" customFormat="1" ht="24" customHeight="1" x14ac:dyDescent="0.3">
      <c r="A217" s="78"/>
      <c r="B217" s="78"/>
      <c r="C217" s="78"/>
      <c r="D217" s="79"/>
      <c r="E217" s="105"/>
      <c r="F217" s="80"/>
      <c r="G217" s="80"/>
      <c r="H217" s="80"/>
      <c r="I217" s="81"/>
      <c r="J217" s="105"/>
      <c r="K217" s="80"/>
      <c r="L217" s="80"/>
      <c r="M217" s="80"/>
      <c r="N217" s="81"/>
      <c r="O217" s="105"/>
      <c r="P217" s="78"/>
      <c r="Q217" s="78"/>
      <c r="R217" s="78"/>
      <c r="S217" s="79"/>
      <c r="T217" s="105"/>
      <c r="U217" s="78"/>
      <c r="V217" s="78"/>
      <c r="W217" s="78"/>
      <c r="X217" s="79"/>
      <c r="Y217" s="105"/>
      <c r="Z217" s="80"/>
      <c r="AA217" s="80"/>
      <c r="AB217" s="80"/>
      <c r="AC217" s="81"/>
      <c r="AD217" s="105"/>
      <c r="AE217" s="80"/>
      <c r="AF217" s="80"/>
      <c r="AG217" s="80"/>
      <c r="AH217" s="81"/>
      <c r="AI217" s="105"/>
      <c r="AJ217" s="80"/>
      <c r="AK217" s="80"/>
      <c r="AL217" s="80"/>
      <c r="AM217" s="81"/>
      <c r="AN217" s="105"/>
      <c r="AO217" s="80"/>
      <c r="AP217" s="80"/>
      <c r="AQ217" s="80"/>
      <c r="AR217" s="81"/>
      <c r="AS217" s="105"/>
      <c r="AT217" s="80"/>
      <c r="AU217" s="80"/>
      <c r="AV217" s="80"/>
      <c r="AW217" s="81"/>
      <c r="AX217" s="105"/>
      <c r="AY217" s="78"/>
      <c r="AZ217" s="78"/>
      <c r="BA217" s="78"/>
      <c r="BB217" s="79"/>
      <c r="BC217" s="105"/>
      <c r="BD217" s="78"/>
      <c r="BE217" s="78"/>
      <c r="BF217" s="78"/>
      <c r="BG217" s="79"/>
      <c r="BH217" s="105"/>
    </row>
    <row r="218" spans="1:60" s="106" customFormat="1" ht="24" customHeight="1" x14ac:dyDescent="0.3">
      <c r="A218" s="78"/>
      <c r="B218" s="78"/>
      <c r="C218" s="78"/>
      <c r="D218" s="79"/>
      <c r="E218" s="105"/>
      <c r="F218" s="80"/>
      <c r="G218" s="80"/>
      <c r="H218" s="80"/>
      <c r="I218" s="81"/>
      <c r="J218" s="105"/>
      <c r="K218" s="80"/>
      <c r="L218" s="80"/>
      <c r="M218" s="80"/>
      <c r="N218" s="81"/>
      <c r="O218" s="105"/>
      <c r="P218" s="78"/>
      <c r="Q218" s="78"/>
      <c r="R218" s="78"/>
      <c r="S218" s="79"/>
      <c r="T218" s="105"/>
      <c r="U218" s="78"/>
      <c r="V218" s="78"/>
      <c r="W218" s="78"/>
      <c r="X218" s="81"/>
      <c r="Y218" s="105"/>
      <c r="Z218" s="80"/>
      <c r="AA218" s="80"/>
      <c r="AB218" s="80"/>
      <c r="AC218" s="81"/>
      <c r="AD218" s="105"/>
      <c r="AE218" s="80"/>
      <c r="AF218" s="80"/>
      <c r="AG218" s="80"/>
      <c r="AH218" s="81"/>
      <c r="AI218" s="105"/>
      <c r="AJ218" s="80"/>
      <c r="AK218" s="80"/>
      <c r="AL218" s="80"/>
      <c r="AM218" s="81"/>
      <c r="AN218" s="105"/>
      <c r="AO218" s="80"/>
      <c r="AP218" s="80"/>
      <c r="AQ218" s="80"/>
      <c r="AR218" s="81"/>
      <c r="AS218" s="105"/>
      <c r="AT218" s="80"/>
      <c r="AU218" s="80"/>
      <c r="AV218" s="80"/>
      <c r="AW218" s="81"/>
      <c r="AX218" s="105"/>
      <c r="AY218" s="78"/>
      <c r="AZ218" s="78"/>
      <c r="BA218" s="78"/>
      <c r="BB218" s="81"/>
      <c r="BC218" s="105"/>
      <c r="BD218" s="78"/>
      <c r="BE218" s="78"/>
      <c r="BF218" s="78"/>
      <c r="BG218" s="81"/>
      <c r="BH218" s="105"/>
    </row>
    <row r="219" spans="1:60" s="106" customFormat="1" ht="24" customHeight="1" x14ac:dyDescent="0.3">
      <c r="A219" s="78"/>
      <c r="B219" s="78"/>
      <c r="C219" s="78"/>
      <c r="D219" s="79"/>
      <c r="E219" s="105"/>
      <c r="F219" s="80"/>
      <c r="G219" s="80"/>
      <c r="H219" s="80"/>
      <c r="I219" s="81"/>
      <c r="J219" s="105"/>
      <c r="K219" s="80"/>
      <c r="L219" s="80"/>
      <c r="M219" s="80"/>
      <c r="N219" s="81"/>
      <c r="O219" s="105"/>
      <c r="P219" s="78"/>
      <c r="Q219" s="78"/>
      <c r="R219" s="78"/>
      <c r="S219" s="79"/>
      <c r="T219" s="105"/>
      <c r="U219" s="78"/>
      <c r="V219" s="78"/>
      <c r="W219" s="78"/>
      <c r="X219" s="81"/>
      <c r="Y219" s="105"/>
      <c r="Z219" s="80"/>
      <c r="AA219" s="80"/>
      <c r="AB219" s="80"/>
      <c r="AC219" s="81"/>
      <c r="AD219" s="105"/>
      <c r="AE219" s="80"/>
      <c r="AF219" s="80"/>
      <c r="AG219" s="80"/>
      <c r="AH219" s="81"/>
      <c r="AI219" s="105"/>
      <c r="AJ219" s="80"/>
      <c r="AK219" s="80"/>
      <c r="AL219" s="80"/>
      <c r="AM219" s="81"/>
      <c r="AN219" s="105"/>
      <c r="AO219" s="80"/>
      <c r="AP219" s="80"/>
      <c r="AQ219" s="80"/>
      <c r="AR219" s="81"/>
      <c r="AS219" s="105"/>
      <c r="AT219" s="80"/>
      <c r="AU219" s="80"/>
      <c r="AV219" s="80"/>
      <c r="AW219" s="81"/>
      <c r="AX219" s="105"/>
      <c r="AY219" s="78"/>
      <c r="AZ219" s="78"/>
      <c r="BA219" s="78"/>
      <c r="BB219" s="81"/>
      <c r="BC219" s="105"/>
      <c r="BD219" s="78"/>
      <c r="BE219" s="78"/>
      <c r="BF219" s="78"/>
      <c r="BG219" s="81"/>
      <c r="BH219" s="105"/>
    </row>
    <row r="220" spans="1:60" s="106" customFormat="1" ht="24" customHeight="1" x14ac:dyDescent="0.3">
      <c r="A220" s="78"/>
      <c r="B220" s="78"/>
      <c r="C220" s="78"/>
      <c r="D220" s="79"/>
      <c r="E220" s="105"/>
      <c r="F220" s="80"/>
      <c r="G220" s="80"/>
      <c r="H220" s="80"/>
      <c r="I220" s="81"/>
      <c r="J220" s="105"/>
      <c r="K220" s="80"/>
      <c r="L220" s="80"/>
      <c r="M220" s="80"/>
      <c r="N220" s="81"/>
      <c r="O220" s="105"/>
      <c r="P220" s="78"/>
      <c r="Q220" s="78"/>
      <c r="R220" s="78"/>
      <c r="S220" s="79"/>
      <c r="T220" s="105"/>
      <c r="U220" s="78"/>
      <c r="V220" s="78"/>
      <c r="W220" s="78"/>
      <c r="X220" s="81"/>
      <c r="Y220" s="105"/>
      <c r="Z220" s="80"/>
      <c r="AA220" s="80"/>
      <c r="AB220" s="80"/>
      <c r="AC220" s="81"/>
      <c r="AD220" s="105"/>
      <c r="AE220" s="80"/>
      <c r="AF220" s="80"/>
      <c r="AG220" s="80"/>
      <c r="AH220" s="81"/>
      <c r="AI220" s="105"/>
      <c r="AJ220" s="80"/>
      <c r="AK220" s="80"/>
      <c r="AL220" s="80"/>
      <c r="AM220" s="81"/>
      <c r="AN220" s="105"/>
      <c r="AO220" s="80"/>
      <c r="AP220" s="80"/>
      <c r="AQ220" s="80"/>
      <c r="AR220" s="81"/>
      <c r="AS220" s="105"/>
      <c r="AT220" s="80"/>
      <c r="AU220" s="80"/>
      <c r="AV220" s="80"/>
      <c r="AW220" s="81"/>
      <c r="AX220" s="105"/>
      <c r="AY220" s="78"/>
      <c r="AZ220" s="78"/>
      <c r="BA220" s="78"/>
      <c r="BB220" s="81"/>
      <c r="BC220" s="105"/>
      <c r="BD220" s="78"/>
      <c r="BE220" s="78"/>
      <c r="BF220" s="78"/>
      <c r="BG220" s="81"/>
      <c r="BH220" s="105"/>
    </row>
    <row r="221" spans="1:60" s="106" customFormat="1" ht="24" customHeight="1" x14ac:dyDescent="0.3">
      <c r="A221" s="78"/>
      <c r="B221" s="78"/>
      <c r="C221" s="78"/>
      <c r="D221" s="79"/>
      <c r="E221" s="105"/>
      <c r="F221" s="80"/>
      <c r="G221" s="80"/>
      <c r="H221" s="80"/>
      <c r="I221" s="81"/>
      <c r="J221" s="105"/>
      <c r="K221" s="80"/>
      <c r="L221" s="80"/>
      <c r="M221" s="80"/>
      <c r="N221" s="81"/>
      <c r="O221" s="105"/>
      <c r="P221" s="78"/>
      <c r="Q221" s="78"/>
      <c r="R221" s="78"/>
      <c r="S221" s="79"/>
      <c r="T221" s="105"/>
      <c r="U221" s="78"/>
      <c r="V221" s="78"/>
      <c r="W221" s="78"/>
      <c r="X221" s="81"/>
      <c r="Y221" s="105"/>
      <c r="Z221" s="80"/>
      <c r="AA221" s="80"/>
      <c r="AB221" s="80"/>
      <c r="AC221" s="81"/>
      <c r="AD221" s="105"/>
      <c r="AE221" s="80"/>
      <c r="AF221" s="80"/>
      <c r="AG221" s="80"/>
      <c r="AH221" s="81"/>
      <c r="AI221" s="105"/>
      <c r="AJ221" s="80"/>
      <c r="AK221" s="80"/>
      <c r="AL221" s="80"/>
      <c r="AM221" s="81"/>
      <c r="AN221" s="105"/>
      <c r="AO221" s="80"/>
      <c r="AP221" s="80"/>
      <c r="AQ221" s="80"/>
      <c r="AR221" s="81"/>
      <c r="AS221" s="105"/>
      <c r="AT221" s="80"/>
      <c r="AU221" s="80"/>
      <c r="AV221" s="80"/>
      <c r="AW221" s="81"/>
      <c r="AX221" s="105"/>
      <c r="AY221" s="78"/>
      <c r="AZ221" s="78"/>
      <c r="BA221" s="78"/>
      <c r="BB221" s="81"/>
      <c r="BC221" s="105"/>
      <c r="BD221" s="78"/>
      <c r="BE221" s="78"/>
      <c r="BF221" s="78"/>
      <c r="BG221" s="81"/>
      <c r="BH221" s="105"/>
    </row>
    <row r="222" spans="1:60" s="106" customFormat="1" ht="24" customHeight="1" x14ac:dyDescent="0.3">
      <c r="A222" s="78"/>
      <c r="B222" s="78"/>
      <c r="C222" s="78"/>
      <c r="D222" s="79"/>
      <c r="E222" s="105"/>
      <c r="F222" s="80"/>
      <c r="G222" s="80"/>
      <c r="H222" s="80"/>
      <c r="I222" s="81"/>
      <c r="J222" s="105"/>
      <c r="K222" s="80"/>
      <c r="L222" s="80"/>
      <c r="M222" s="80"/>
      <c r="N222" s="81"/>
      <c r="O222" s="105"/>
      <c r="P222" s="78"/>
      <c r="Q222" s="78"/>
      <c r="R222" s="78"/>
      <c r="S222" s="79"/>
      <c r="T222" s="105"/>
      <c r="U222" s="78"/>
      <c r="V222" s="78"/>
      <c r="W222" s="78"/>
      <c r="X222" s="81"/>
      <c r="Y222" s="105"/>
      <c r="Z222" s="80"/>
      <c r="AA222" s="80"/>
      <c r="AB222" s="80"/>
      <c r="AC222" s="81"/>
      <c r="AD222" s="105"/>
      <c r="AE222" s="80"/>
      <c r="AF222" s="80"/>
      <c r="AG222" s="80"/>
      <c r="AH222" s="81"/>
      <c r="AI222" s="105"/>
      <c r="AJ222" s="80"/>
      <c r="AK222" s="80"/>
      <c r="AL222" s="80"/>
      <c r="AM222" s="81"/>
      <c r="AN222" s="105"/>
      <c r="AO222" s="80"/>
      <c r="AP222" s="80"/>
      <c r="AQ222" s="80"/>
      <c r="AR222" s="81"/>
      <c r="AS222" s="105"/>
      <c r="AT222" s="80"/>
      <c r="AU222" s="80"/>
      <c r="AV222" s="80"/>
      <c r="AW222" s="81"/>
      <c r="AX222" s="105"/>
      <c r="AY222" s="78"/>
      <c r="AZ222" s="78"/>
      <c r="BA222" s="78"/>
      <c r="BB222" s="81"/>
      <c r="BC222" s="105"/>
      <c r="BD222" s="78"/>
      <c r="BE222" s="78"/>
      <c r="BF222" s="78"/>
      <c r="BG222" s="81"/>
      <c r="BH222" s="105"/>
    </row>
    <row r="223" spans="1:60" s="106" customFormat="1" ht="24" customHeight="1" x14ac:dyDescent="0.3">
      <c r="A223" s="78"/>
      <c r="B223" s="78"/>
      <c r="C223" s="78"/>
      <c r="D223" s="79"/>
      <c r="E223" s="105"/>
      <c r="F223" s="80"/>
      <c r="G223" s="80"/>
      <c r="H223" s="80"/>
      <c r="I223" s="81"/>
      <c r="J223" s="105"/>
      <c r="K223" s="80"/>
      <c r="L223" s="80"/>
      <c r="M223" s="80"/>
      <c r="N223" s="81"/>
      <c r="O223" s="105"/>
      <c r="P223" s="78"/>
      <c r="Q223" s="78"/>
      <c r="R223" s="78"/>
      <c r="S223" s="79"/>
      <c r="T223" s="105"/>
      <c r="U223" s="78"/>
      <c r="V223" s="78"/>
      <c r="W223" s="78"/>
      <c r="X223" s="81"/>
      <c r="Y223" s="105"/>
      <c r="Z223" s="80"/>
      <c r="AA223" s="80"/>
      <c r="AB223" s="80"/>
      <c r="AC223" s="81"/>
      <c r="AD223" s="105"/>
      <c r="AE223" s="80"/>
      <c r="AF223" s="80"/>
      <c r="AG223" s="80"/>
      <c r="AH223" s="81"/>
      <c r="AI223" s="105"/>
      <c r="AJ223" s="80"/>
      <c r="AK223" s="80"/>
      <c r="AL223" s="80"/>
      <c r="AM223" s="81"/>
      <c r="AN223" s="105"/>
      <c r="AO223" s="80"/>
      <c r="AP223" s="80"/>
      <c r="AQ223" s="80"/>
      <c r="AR223" s="81"/>
      <c r="AS223" s="105"/>
      <c r="AT223" s="80"/>
      <c r="AU223" s="80"/>
      <c r="AV223" s="80"/>
      <c r="AW223" s="81"/>
      <c r="AX223" s="105"/>
      <c r="AY223" s="78"/>
      <c r="AZ223" s="78"/>
      <c r="BA223" s="78"/>
      <c r="BB223" s="81"/>
      <c r="BC223" s="105"/>
      <c r="BD223" s="78"/>
      <c r="BE223" s="78"/>
      <c r="BF223" s="78"/>
      <c r="BG223" s="81"/>
      <c r="BH223" s="105"/>
    </row>
    <row r="224" spans="1:60" s="106" customFormat="1" ht="24" customHeight="1" x14ac:dyDescent="0.3">
      <c r="A224" s="78"/>
      <c r="B224" s="78"/>
      <c r="C224" s="78"/>
      <c r="D224" s="79"/>
      <c r="E224" s="105"/>
      <c r="F224" s="80"/>
      <c r="G224" s="80"/>
      <c r="H224" s="80"/>
      <c r="I224" s="81"/>
      <c r="J224" s="105"/>
      <c r="K224" s="80"/>
      <c r="L224" s="80"/>
      <c r="M224" s="80"/>
      <c r="N224" s="81"/>
      <c r="O224" s="105"/>
      <c r="P224" s="78"/>
      <c r="Q224" s="78"/>
      <c r="R224" s="78"/>
      <c r="S224" s="79"/>
      <c r="T224" s="105"/>
      <c r="U224" s="78"/>
      <c r="V224" s="78"/>
      <c r="W224" s="78"/>
      <c r="X224" s="81"/>
      <c r="Y224" s="105"/>
      <c r="Z224" s="80"/>
      <c r="AA224" s="80"/>
      <c r="AB224" s="80"/>
      <c r="AC224" s="81"/>
      <c r="AD224" s="105"/>
      <c r="AE224" s="80"/>
      <c r="AF224" s="80"/>
      <c r="AG224" s="80"/>
      <c r="AH224" s="81"/>
      <c r="AI224" s="105"/>
      <c r="AJ224" s="80"/>
      <c r="AK224" s="80"/>
      <c r="AL224" s="80"/>
      <c r="AM224" s="81"/>
      <c r="AN224" s="105"/>
      <c r="AO224" s="80"/>
      <c r="AP224" s="80"/>
      <c r="AQ224" s="80"/>
      <c r="AR224" s="81"/>
      <c r="AS224" s="105"/>
      <c r="AT224" s="80"/>
      <c r="AU224" s="80"/>
      <c r="AV224" s="80"/>
      <c r="AW224" s="81"/>
      <c r="AX224" s="105"/>
      <c r="AY224" s="78"/>
      <c r="AZ224" s="78"/>
      <c r="BA224" s="78"/>
      <c r="BB224" s="81"/>
      <c r="BC224" s="105"/>
      <c r="BD224" s="78"/>
      <c r="BE224" s="78"/>
      <c r="BF224" s="78"/>
      <c r="BG224" s="81"/>
      <c r="BH224" s="105"/>
    </row>
    <row r="225" spans="1:60" s="106" customFormat="1" ht="24" customHeight="1" x14ac:dyDescent="0.3">
      <c r="A225" s="78"/>
      <c r="B225" s="78"/>
      <c r="C225" s="78"/>
      <c r="D225" s="79"/>
      <c r="E225" s="105"/>
      <c r="F225" s="80"/>
      <c r="G225" s="80"/>
      <c r="H225" s="80"/>
      <c r="I225" s="81"/>
      <c r="J225" s="105"/>
      <c r="K225" s="80"/>
      <c r="L225" s="80"/>
      <c r="M225" s="80"/>
      <c r="N225" s="81"/>
      <c r="O225" s="105"/>
      <c r="P225" s="78"/>
      <c r="Q225" s="78"/>
      <c r="R225" s="78"/>
      <c r="S225" s="79"/>
      <c r="T225" s="105"/>
      <c r="U225" s="78"/>
      <c r="V225" s="78"/>
      <c r="W225" s="78"/>
      <c r="X225" s="81"/>
      <c r="Y225" s="105"/>
      <c r="Z225" s="80"/>
      <c r="AA225" s="80"/>
      <c r="AB225" s="80"/>
      <c r="AC225" s="81"/>
      <c r="AD225" s="105"/>
      <c r="AE225" s="80"/>
      <c r="AF225" s="80"/>
      <c r="AG225" s="80"/>
      <c r="AH225" s="81"/>
      <c r="AI225" s="105"/>
      <c r="AJ225" s="80"/>
      <c r="AK225" s="80"/>
      <c r="AL225" s="80"/>
      <c r="AM225" s="81"/>
      <c r="AN225" s="105"/>
      <c r="AO225" s="80"/>
      <c r="AP225" s="80"/>
      <c r="AQ225" s="80"/>
      <c r="AR225" s="81"/>
      <c r="AS225" s="105"/>
      <c r="AT225" s="80"/>
      <c r="AU225" s="80"/>
      <c r="AV225" s="80"/>
      <c r="AW225" s="81"/>
      <c r="AX225" s="105"/>
      <c r="AY225" s="78"/>
      <c r="AZ225" s="78"/>
      <c r="BA225" s="78"/>
      <c r="BB225" s="81"/>
      <c r="BC225" s="105"/>
      <c r="BD225" s="78"/>
      <c r="BE225" s="78"/>
      <c r="BF225" s="78"/>
      <c r="BG225" s="81"/>
      <c r="BH225" s="105"/>
    </row>
    <row r="226" spans="1:60" s="106" customFormat="1" ht="24" customHeight="1" x14ac:dyDescent="0.3">
      <c r="A226" s="78"/>
      <c r="B226" s="78"/>
      <c r="C226" s="78"/>
      <c r="D226" s="79"/>
      <c r="E226" s="105"/>
      <c r="F226" s="80"/>
      <c r="G226" s="80"/>
      <c r="H226" s="80"/>
      <c r="I226" s="81"/>
      <c r="J226" s="105"/>
      <c r="K226" s="80"/>
      <c r="L226" s="80"/>
      <c r="M226" s="80"/>
      <c r="N226" s="81"/>
      <c r="O226" s="105"/>
      <c r="P226" s="78"/>
      <c r="Q226" s="78"/>
      <c r="R226" s="78"/>
      <c r="S226" s="79"/>
      <c r="T226" s="105"/>
      <c r="U226" s="78"/>
      <c r="V226" s="78"/>
      <c r="W226" s="78"/>
      <c r="X226" s="81"/>
      <c r="Y226" s="105"/>
      <c r="Z226" s="80"/>
      <c r="AA226" s="80"/>
      <c r="AB226" s="80"/>
      <c r="AC226" s="81"/>
      <c r="AD226" s="105"/>
      <c r="AE226" s="80"/>
      <c r="AF226" s="80"/>
      <c r="AG226" s="80"/>
      <c r="AH226" s="81"/>
      <c r="AI226" s="105"/>
      <c r="AJ226" s="80"/>
      <c r="AK226" s="80"/>
      <c r="AL226" s="80"/>
      <c r="AM226" s="81"/>
      <c r="AN226" s="105"/>
      <c r="AO226" s="80"/>
      <c r="AP226" s="80"/>
      <c r="AQ226" s="80"/>
      <c r="AR226" s="81"/>
      <c r="AS226" s="105"/>
      <c r="AT226" s="80"/>
      <c r="AU226" s="80"/>
      <c r="AV226" s="80"/>
      <c r="AW226" s="81"/>
      <c r="AX226" s="105"/>
      <c r="AY226" s="78"/>
      <c r="AZ226" s="78"/>
      <c r="BA226" s="78"/>
      <c r="BB226" s="81"/>
      <c r="BC226" s="105"/>
      <c r="BD226" s="78"/>
      <c r="BE226" s="78"/>
      <c r="BF226" s="78"/>
      <c r="BG226" s="81"/>
      <c r="BH226" s="105"/>
    </row>
    <row r="227" spans="1:60" s="106" customFormat="1" ht="24" customHeight="1" x14ac:dyDescent="0.3">
      <c r="A227" s="78"/>
      <c r="B227" s="78"/>
      <c r="C227" s="78"/>
      <c r="D227" s="79"/>
      <c r="E227" s="105"/>
      <c r="F227" s="80"/>
      <c r="G227" s="80"/>
      <c r="H227" s="80"/>
      <c r="I227" s="81"/>
      <c r="J227" s="105"/>
      <c r="K227" s="80"/>
      <c r="L227" s="80"/>
      <c r="M227" s="80"/>
      <c r="N227" s="81"/>
      <c r="O227" s="105"/>
      <c r="P227" s="78"/>
      <c r="Q227" s="78"/>
      <c r="R227" s="78"/>
      <c r="S227" s="79"/>
      <c r="T227" s="105"/>
      <c r="U227" s="78"/>
      <c r="V227" s="78"/>
      <c r="W227" s="78"/>
      <c r="X227" s="81"/>
      <c r="Y227" s="105"/>
      <c r="Z227" s="80"/>
      <c r="AA227" s="80"/>
      <c r="AB227" s="80"/>
      <c r="AC227" s="81"/>
      <c r="AD227" s="105"/>
      <c r="AE227" s="80"/>
      <c r="AF227" s="80"/>
      <c r="AG227" s="80"/>
      <c r="AH227" s="81"/>
      <c r="AI227" s="105"/>
      <c r="AJ227" s="80"/>
      <c r="AK227" s="80"/>
      <c r="AL227" s="80"/>
      <c r="AM227" s="81"/>
      <c r="AN227" s="105"/>
      <c r="AO227" s="80"/>
      <c r="AP227" s="80"/>
      <c r="AQ227" s="80"/>
      <c r="AR227" s="81"/>
      <c r="AS227" s="105"/>
      <c r="AT227" s="80"/>
      <c r="AU227" s="80"/>
      <c r="AV227" s="80"/>
      <c r="AW227" s="81"/>
      <c r="AX227" s="105"/>
      <c r="AY227" s="78"/>
      <c r="AZ227" s="78"/>
      <c r="BA227" s="78"/>
      <c r="BB227" s="81"/>
      <c r="BC227" s="105"/>
      <c r="BD227" s="78"/>
      <c r="BE227" s="78"/>
      <c r="BF227" s="78"/>
      <c r="BG227" s="81"/>
      <c r="BH227" s="105"/>
    </row>
    <row r="228" spans="1:60" s="106" customFormat="1" ht="24" customHeight="1" x14ac:dyDescent="0.3">
      <c r="A228" s="78"/>
      <c r="B228" s="78"/>
      <c r="C228" s="78"/>
      <c r="D228" s="79"/>
      <c r="E228" s="105"/>
      <c r="F228" s="80"/>
      <c r="G228" s="80"/>
      <c r="H228" s="80"/>
      <c r="I228" s="81"/>
      <c r="J228" s="105"/>
      <c r="K228" s="80"/>
      <c r="L228" s="80"/>
      <c r="M228" s="80"/>
      <c r="N228" s="81"/>
      <c r="O228" s="105"/>
      <c r="P228" s="78"/>
      <c r="Q228" s="78"/>
      <c r="R228" s="78"/>
      <c r="S228" s="79"/>
      <c r="T228" s="105"/>
      <c r="U228" s="78"/>
      <c r="V228" s="78"/>
      <c r="W228" s="78"/>
      <c r="X228" s="81"/>
      <c r="Y228" s="105"/>
      <c r="Z228" s="80"/>
      <c r="AA228" s="80"/>
      <c r="AB228" s="80"/>
      <c r="AC228" s="81"/>
      <c r="AD228" s="105"/>
      <c r="AE228" s="80"/>
      <c r="AF228" s="80"/>
      <c r="AG228" s="80"/>
      <c r="AH228" s="81"/>
      <c r="AI228" s="105"/>
      <c r="AJ228" s="80"/>
      <c r="AK228" s="80"/>
      <c r="AL228" s="80"/>
      <c r="AM228" s="81"/>
      <c r="AN228" s="105"/>
      <c r="AO228" s="80"/>
      <c r="AP228" s="80"/>
      <c r="AQ228" s="80"/>
      <c r="AR228" s="81"/>
      <c r="AS228" s="105"/>
      <c r="AT228" s="80"/>
      <c r="AU228" s="80"/>
      <c r="AV228" s="80"/>
      <c r="AW228" s="81"/>
      <c r="AX228" s="105"/>
      <c r="AY228" s="78"/>
      <c r="AZ228" s="78"/>
      <c r="BA228" s="78"/>
      <c r="BB228" s="81"/>
      <c r="BC228" s="105"/>
      <c r="BD228" s="78"/>
      <c r="BE228" s="78"/>
      <c r="BF228" s="78"/>
      <c r="BG228" s="81"/>
      <c r="BH228" s="105"/>
    </row>
    <row r="229" spans="1:60" s="106" customFormat="1" ht="24" customHeight="1" x14ac:dyDescent="0.3">
      <c r="A229" s="78"/>
      <c r="B229" s="78"/>
      <c r="C229" s="78"/>
      <c r="D229" s="79"/>
      <c r="E229" s="105"/>
      <c r="F229" s="80"/>
      <c r="G229" s="80"/>
      <c r="H229" s="80"/>
      <c r="I229" s="81"/>
      <c r="J229" s="105"/>
      <c r="K229" s="80"/>
      <c r="L229" s="80"/>
      <c r="M229" s="80"/>
      <c r="N229" s="81"/>
      <c r="O229" s="105"/>
      <c r="P229" s="78"/>
      <c r="Q229" s="78"/>
      <c r="R229" s="78"/>
      <c r="S229" s="79"/>
      <c r="T229" s="105"/>
      <c r="U229" s="78"/>
      <c r="V229" s="78"/>
      <c r="W229" s="78"/>
      <c r="X229" s="79"/>
      <c r="Y229" s="105"/>
      <c r="Z229" s="80"/>
      <c r="AA229" s="80"/>
      <c r="AB229" s="80"/>
      <c r="AC229" s="81"/>
      <c r="AD229" s="105"/>
      <c r="AE229" s="80"/>
      <c r="AF229" s="80"/>
      <c r="AG229" s="80"/>
      <c r="AH229" s="81"/>
      <c r="AI229" s="105"/>
      <c r="AJ229" s="80"/>
      <c r="AK229" s="80"/>
      <c r="AL229" s="80"/>
      <c r="AM229" s="81"/>
      <c r="AN229" s="105"/>
      <c r="AO229" s="80"/>
      <c r="AP229" s="80"/>
      <c r="AQ229" s="80"/>
      <c r="AR229" s="81"/>
      <c r="AS229" s="105"/>
      <c r="AT229" s="80"/>
      <c r="AU229" s="80"/>
      <c r="AV229" s="80"/>
      <c r="AW229" s="81"/>
      <c r="AX229" s="105"/>
      <c r="AY229" s="78"/>
      <c r="AZ229" s="78"/>
      <c r="BA229" s="78"/>
      <c r="BB229" s="79"/>
      <c r="BC229" s="105"/>
      <c r="BD229" s="78"/>
      <c r="BE229" s="78"/>
      <c r="BF229" s="78"/>
      <c r="BG229" s="79"/>
      <c r="BH229" s="105"/>
    </row>
    <row r="230" spans="1:60" s="106" customFormat="1" ht="24" customHeight="1" x14ac:dyDescent="0.3">
      <c r="A230" s="78"/>
      <c r="B230" s="78"/>
      <c r="C230" s="78"/>
      <c r="D230" s="79"/>
      <c r="E230" s="105"/>
      <c r="F230" s="80"/>
      <c r="G230" s="80"/>
      <c r="H230" s="80"/>
      <c r="I230" s="81"/>
      <c r="J230" s="105"/>
      <c r="K230" s="80"/>
      <c r="L230" s="80"/>
      <c r="M230" s="80"/>
      <c r="N230" s="81"/>
      <c r="O230" s="105"/>
      <c r="P230" s="78"/>
      <c r="Q230" s="78"/>
      <c r="R230" s="78"/>
      <c r="S230" s="79"/>
      <c r="T230" s="105"/>
      <c r="U230" s="78"/>
      <c r="V230" s="78"/>
      <c r="W230" s="78"/>
      <c r="X230" s="81"/>
      <c r="Y230" s="105"/>
      <c r="Z230" s="80"/>
      <c r="AA230" s="80"/>
      <c r="AB230" s="80"/>
      <c r="AC230" s="81"/>
      <c r="AD230" s="105"/>
      <c r="AE230" s="80"/>
      <c r="AF230" s="80"/>
      <c r="AG230" s="80"/>
      <c r="AH230" s="81"/>
      <c r="AI230" s="105"/>
      <c r="AJ230" s="80"/>
      <c r="AK230" s="80"/>
      <c r="AL230" s="80"/>
      <c r="AM230" s="81"/>
      <c r="AN230" s="105"/>
      <c r="AO230" s="80"/>
      <c r="AP230" s="80"/>
      <c r="AQ230" s="80"/>
      <c r="AR230" s="81"/>
      <c r="AS230" s="105"/>
      <c r="AT230" s="80"/>
      <c r="AU230" s="80"/>
      <c r="AV230" s="80"/>
      <c r="AW230" s="81"/>
      <c r="AX230" s="105"/>
      <c r="AY230" s="78"/>
      <c r="AZ230" s="78"/>
      <c r="BA230" s="78"/>
      <c r="BB230" s="81"/>
      <c r="BC230" s="105"/>
      <c r="BD230" s="78"/>
      <c r="BE230" s="78"/>
      <c r="BF230" s="78"/>
      <c r="BG230" s="81"/>
      <c r="BH230" s="105"/>
    </row>
    <row r="231" spans="1:60" s="106" customFormat="1" ht="24" customHeight="1" x14ac:dyDescent="0.3">
      <c r="A231" s="78"/>
      <c r="B231" s="78"/>
      <c r="C231" s="78"/>
      <c r="D231" s="79"/>
      <c r="E231" s="105"/>
      <c r="F231" s="80"/>
      <c r="G231" s="80"/>
      <c r="H231" s="80"/>
      <c r="I231" s="81"/>
      <c r="J231" s="105"/>
      <c r="K231" s="80"/>
      <c r="L231" s="80"/>
      <c r="M231" s="80"/>
      <c r="N231" s="81"/>
      <c r="O231" s="105"/>
      <c r="P231" s="78"/>
      <c r="Q231" s="78"/>
      <c r="R231" s="78"/>
      <c r="S231" s="79"/>
      <c r="T231" s="105"/>
      <c r="U231" s="78"/>
      <c r="V231" s="78"/>
      <c r="W231" s="78"/>
      <c r="X231" s="81"/>
      <c r="Y231" s="105"/>
      <c r="Z231" s="80"/>
      <c r="AA231" s="80"/>
      <c r="AB231" s="80"/>
      <c r="AC231" s="81"/>
      <c r="AD231" s="105"/>
      <c r="AE231" s="80"/>
      <c r="AF231" s="80"/>
      <c r="AG231" s="80"/>
      <c r="AH231" s="81"/>
      <c r="AI231" s="105"/>
      <c r="AJ231" s="80"/>
      <c r="AK231" s="80"/>
      <c r="AL231" s="80"/>
      <c r="AM231" s="81"/>
      <c r="AN231" s="105"/>
      <c r="AO231" s="80"/>
      <c r="AP231" s="80"/>
      <c r="AQ231" s="80"/>
      <c r="AR231" s="81"/>
      <c r="AS231" s="105"/>
      <c r="AT231" s="80"/>
      <c r="AU231" s="80"/>
      <c r="AV231" s="80"/>
      <c r="AW231" s="81"/>
      <c r="AX231" s="105"/>
      <c r="AY231" s="78"/>
      <c r="AZ231" s="78"/>
      <c r="BA231" s="78"/>
      <c r="BB231" s="81"/>
      <c r="BC231" s="105"/>
      <c r="BD231" s="78"/>
      <c r="BE231" s="78"/>
      <c r="BF231" s="78"/>
      <c r="BG231" s="81"/>
      <c r="BH231" s="105"/>
    </row>
    <row r="232" spans="1:60" s="106" customFormat="1" ht="24" customHeight="1" x14ac:dyDescent="0.3">
      <c r="A232" s="78"/>
      <c r="B232" s="78"/>
      <c r="C232" s="78"/>
      <c r="D232" s="79"/>
      <c r="E232" s="105"/>
      <c r="F232" s="80"/>
      <c r="G232" s="80"/>
      <c r="H232" s="80"/>
      <c r="I232" s="81"/>
      <c r="J232" s="105"/>
      <c r="K232" s="80"/>
      <c r="L232" s="80"/>
      <c r="M232" s="80"/>
      <c r="N232" s="81"/>
      <c r="O232" s="105"/>
      <c r="P232" s="78"/>
      <c r="Q232" s="78"/>
      <c r="R232" s="78"/>
      <c r="S232" s="79"/>
      <c r="T232" s="105"/>
      <c r="U232" s="78"/>
      <c r="V232" s="78"/>
      <c r="W232" s="78"/>
      <c r="X232" s="81"/>
      <c r="Y232" s="105"/>
      <c r="Z232" s="80"/>
      <c r="AA232" s="80"/>
      <c r="AB232" s="80"/>
      <c r="AC232" s="81"/>
      <c r="AD232" s="105"/>
      <c r="AE232" s="80"/>
      <c r="AF232" s="80"/>
      <c r="AG232" s="80"/>
      <c r="AH232" s="81"/>
      <c r="AI232" s="105"/>
      <c r="AJ232" s="80"/>
      <c r="AK232" s="80"/>
      <c r="AL232" s="80"/>
      <c r="AM232" s="81"/>
      <c r="AN232" s="105"/>
      <c r="AO232" s="80"/>
      <c r="AP232" s="80"/>
      <c r="AQ232" s="80"/>
      <c r="AR232" s="81"/>
      <c r="AS232" s="105"/>
      <c r="AT232" s="80"/>
      <c r="AU232" s="80"/>
      <c r="AV232" s="80"/>
      <c r="AW232" s="81"/>
      <c r="AX232" s="105"/>
      <c r="AY232" s="78"/>
      <c r="AZ232" s="78"/>
      <c r="BA232" s="78"/>
      <c r="BB232" s="81"/>
      <c r="BC232" s="105"/>
      <c r="BD232" s="78"/>
      <c r="BE232" s="78"/>
      <c r="BF232" s="78"/>
      <c r="BG232" s="81"/>
      <c r="BH232" s="105"/>
    </row>
    <row r="233" spans="1:60" s="106" customFormat="1" ht="24" customHeight="1" x14ac:dyDescent="0.3">
      <c r="A233" s="78"/>
      <c r="B233" s="78"/>
      <c r="C233" s="78"/>
      <c r="D233" s="79"/>
      <c r="E233" s="105"/>
      <c r="F233" s="80"/>
      <c r="G233" s="80"/>
      <c r="H233" s="80"/>
      <c r="I233" s="81"/>
      <c r="J233" s="105"/>
      <c r="K233" s="80"/>
      <c r="L233" s="80"/>
      <c r="M233" s="80"/>
      <c r="N233" s="81"/>
      <c r="O233" s="105"/>
      <c r="P233" s="78"/>
      <c r="Q233" s="78"/>
      <c r="R233" s="78"/>
      <c r="S233" s="79"/>
      <c r="T233" s="105"/>
      <c r="U233" s="78"/>
      <c r="V233" s="78"/>
      <c r="W233" s="78"/>
      <c r="X233" s="81"/>
      <c r="Y233" s="105"/>
      <c r="Z233" s="80"/>
      <c r="AA233" s="80"/>
      <c r="AB233" s="80"/>
      <c r="AC233" s="81"/>
      <c r="AD233" s="105"/>
      <c r="AE233" s="80"/>
      <c r="AF233" s="80"/>
      <c r="AG233" s="80"/>
      <c r="AH233" s="81"/>
      <c r="AI233" s="105"/>
      <c r="AJ233" s="80"/>
      <c r="AK233" s="80"/>
      <c r="AL233" s="80"/>
      <c r="AM233" s="81"/>
      <c r="AN233" s="105"/>
      <c r="AO233" s="80"/>
      <c r="AP233" s="80"/>
      <c r="AQ233" s="80"/>
      <c r="AR233" s="81"/>
      <c r="AS233" s="105"/>
      <c r="AT233" s="80"/>
      <c r="AU233" s="80"/>
      <c r="AV233" s="80"/>
      <c r="AW233" s="81"/>
      <c r="AX233" s="105"/>
      <c r="AY233" s="78"/>
      <c r="AZ233" s="78"/>
      <c r="BA233" s="78"/>
      <c r="BB233" s="81"/>
      <c r="BC233" s="105"/>
      <c r="BD233" s="78"/>
      <c r="BE233" s="78"/>
      <c r="BF233" s="78"/>
      <c r="BG233" s="81"/>
      <c r="BH233" s="105"/>
    </row>
    <row r="234" spans="1:60" s="106" customFormat="1" ht="24" customHeight="1" x14ac:dyDescent="0.3">
      <c r="A234" s="78"/>
      <c r="B234" s="78"/>
      <c r="C234" s="78"/>
      <c r="D234" s="79"/>
      <c r="E234" s="105"/>
      <c r="F234" s="80"/>
      <c r="G234" s="80"/>
      <c r="H234" s="80"/>
      <c r="I234" s="81"/>
      <c r="J234" s="105"/>
      <c r="K234" s="80"/>
      <c r="L234" s="80"/>
      <c r="M234" s="80"/>
      <c r="N234" s="81"/>
      <c r="O234" s="105"/>
      <c r="P234" s="78"/>
      <c r="Q234" s="78"/>
      <c r="R234" s="78"/>
      <c r="S234" s="79"/>
      <c r="T234" s="105"/>
      <c r="U234" s="78"/>
      <c r="V234" s="78"/>
      <c r="W234" s="78"/>
      <c r="X234" s="81"/>
      <c r="Y234" s="105"/>
      <c r="Z234" s="80"/>
      <c r="AA234" s="80"/>
      <c r="AB234" s="80"/>
      <c r="AC234" s="81"/>
      <c r="AD234" s="105"/>
      <c r="AE234" s="80"/>
      <c r="AF234" s="80"/>
      <c r="AG234" s="80"/>
      <c r="AH234" s="81"/>
      <c r="AI234" s="105"/>
      <c r="AJ234" s="80"/>
      <c r="AK234" s="80"/>
      <c r="AL234" s="80"/>
      <c r="AM234" s="81"/>
      <c r="AN234" s="105"/>
      <c r="AO234" s="80"/>
      <c r="AP234" s="80"/>
      <c r="AQ234" s="80"/>
      <c r="AR234" s="81"/>
      <c r="AS234" s="105"/>
      <c r="AT234" s="80"/>
      <c r="AU234" s="80"/>
      <c r="AV234" s="80"/>
      <c r="AW234" s="81"/>
      <c r="AX234" s="105"/>
      <c r="AY234" s="78"/>
      <c r="AZ234" s="78"/>
      <c r="BA234" s="78"/>
      <c r="BB234" s="81"/>
      <c r="BC234" s="105"/>
      <c r="BD234" s="78"/>
      <c r="BE234" s="78"/>
      <c r="BF234" s="78"/>
      <c r="BG234" s="81"/>
      <c r="BH234" s="105"/>
    </row>
    <row r="235" spans="1:60" s="106" customFormat="1" ht="24" customHeight="1" x14ac:dyDescent="0.3">
      <c r="A235" s="78"/>
      <c r="B235" s="78"/>
      <c r="C235" s="78"/>
      <c r="D235" s="79"/>
      <c r="E235" s="105"/>
      <c r="F235" s="80"/>
      <c r="G235" s="80"/>
      <c r="H235" s="80"/>
      <c r="I235" s="81"/>
      <c r="J235" s="105"/>
      <c r="K235" s="80"/>
      <c r="L235" s="80"/>
      <c r="M235" s="80"/>
      <c r="N235" s="81"/>
      <c r="O235" s="105"/>
      <c r="P235" s="78"/>
      <c r="Q235" s="78"/>
      <c r="R235" s="78"/>
      <c r="S235" s="79"/>
      <c r="T235" s="105"/>
      <c r="U235" s="78"/>
      <c r="V235" s="78"/>
      <c r="W235" s="78"/>
      <c r="X235" s="81"/>
      <c r="Y235" s="105"/>
      <c r="Z235" s="80"/>
      <c r="AA235" s="80"/>
      <c r="AB235" s="80"/>
      <c r="AC235" s="81"/>
      <c r="AD235" s="105"/>
      <c r="AE235" s="80"/>
      <c r="AF235" s="80"/>
      <c r="AG235" s="80"/>
      <c r="AH235" s="81"/>
      <c r="AI235" s="105"/>
      <c r="AJ235" s="80"/>
      <c r="AK235" s="80"/>
      <c r="AL235" s="80"/>
      <c r="AM235" s="81"/>
      <c r="AN235" s="105"/>
      <c r="AO235" s="80"/>
      <c r="AP235" s="80"/>
      <c r="AQ235" s="80"/>
      <c r="AR235" s="81"/>
      <c r="AS235" s="105"/>
      <c r="AT235" s="80"/>
      <c r="AU235" s="80"/>
      <c r="AV235" s="80"/>
      <c r="AW235" s="81"/>
      <c r="AX235" s="105"/>
      <c r="AY235" s="78"/>
      <c r="AZ235" s="78"/>
      <c r="BA235" s="78"/>
      <c r="BB235" s="81"/>
      <c r="BC235" s="105"/>
      <c r="BD235" s="78"/>
      <c r="BE235" s="78"/>
      <c r="BF235" s="78"/>
      <c r="BG235" s="81"/>
      <c r="BH235" s="105"/>
    </row>
    <row r="236" spans="1:60" s="106" customFormat="1" ht="24" customHeight="1" x14ac:dyDescent="0.3">
      <c r="A236" s="78"/>
      <c r="B236" s="78"/>
      <c r="C236" s="78"/>
      <c r="D236" s="79"/>
      <c r="E236" s="105"/>
      <c r="F236" s="80"/>
      <c r="G236" s="80"/>
      <c r="H236" s="80"/>
      <c r="I236" s="81"/>
      <c r="J236" s="105"/>
      <c r="K236" s="80"/>
      <c r="L236" s="80"/>
      <c r="M236" s="80"/>
      <c r="N236" s="81"/>
      <c r="O236" s="105"/>
      <c r="P236" s="78"/>
      <c r="Q236" s="78"/>
      <c r="R236" s="78"/>
      <c r="S236" s="79"/>
      <c r="T236" s="105"/>
      <c r="U236" s="78"/>
      <c r="V236" s="78"/>
      <c r="W236" s="78"/>
      <c r="X236" s="81"/>
      <c r="Y236" s="105"/>
      <c r="Z236" s="80"/>
      <c r="AA236" s="80"/>
      <c r="AB236" s="80"/>
      <c r="AC236" s="81"/>
      <c r="AD236" s="105"/>
      <c r="AE236" s="80"/>
      <c r="AF236" s="80"/>
      <c r="AG236" s="80"/>
      <c r="AH236" s="81"/>
      <c r="AI236" s="105"/>
      <c r="AJ236" s="80"/>
      <c r="AK236" s="80"/>
      <c r="AL236" s="80"/>
      <c r="AM236" s="81"/>
      <c r="AN236" s="105"/>
      <c r="AO236" s="80"/>
      <c r="AP236" s="80"/>
      <c r="AQ236" s="80"/>
      <c r="AR236" s="81"/>
      <c r="AS236" s="105"/>
      <c r="AT236" s="80"/>
      <c r="AU236" s="80"/>
      <c r="AV236" s="80"/>
      <c r="AW236" s="81"/>
      <c r="AX236" s="105"/>
      <c r="AY236" s="78"/>
      <c r="AZ236" s="78"/>
      <c r="BA236" s="78"/>
      <c r="BB236" s="81"/>
      <c r="BC236" s="105"/>
      <c r="BD236" s="78"/>
      <c r="BE236" s="78"/>
      <c r="BF236" s="78"/>
      <c r="BG236" s="81"/>
      <c r="BH236" s="105"/>
    </row>
    <row r="237" spans="1:60" s="106" customFormat="1" ht="24" customHeight="1" x14ac:dyDescent="0.3">
      <c r="A237" s="78"/>
      <c r="B237" s="78"/>
      <c r="C237" s="78"/>
      <c r="D237" s="79"/>
      <c r="E237" s="105"/>
      <c r="F237" s="80"/>
      <c r="G237" s="80"/>
      <c r="H237" s="80"/>
      <c r="I237" s="81"/>
      <c r="J237" s="105"/>
      <c r="K237" s="80"/>
      <c r="L237" s="80"/>
      <c r="M237" s="80"/>
      <c r="N237" s="81"/>
      <c r="O237" s="105"/>
      <c r="P237" s="78"/>
      <c r="Q237" s="78"/>
      <c r="R237" s="78"/>
      <c r="S237" s="79"/>
      <c r="T237" s="105"/>
      <c r="U237" s="78"/>
      <c r="V237" s="78"/>
      <c r="W237" s="78"/>
      <c r="X237" s="81"/>
      <c r="Y237" s="105"/>
      <c r="Z237" s="80"/>
      <c r="AA237" s="80"/>
      <c r="AB237" s="80"/>
      <c r="AC237" s="81"/>
      <c r="AD237" s="105"/>
      <c r="AE237" s="80"/>
      <c r="AF237" s="80"/>
      <c r="AG237" s="80"/>
      <c r="AH237" s="81"/>
      <c r="AI237" s="105"/>
      <c r="AJ237" s="80"/>
      <c r="AK237" s="80"/>
      <c r="AL237" s="80"/>
      <c r="AM237" s="81"/>
      <c r="AN237" s="105"/>
      <c r="AO237" s="80"/>
      <c r="AP237" s="80"/>
      <c r="AQ237" s="80"/>
      <c r="AR237" s="81"/>
      <c r="AS237" s="105"/>
      <c r="AT237" s="80"/>
      <c r="AU237" s="80"/>
      <c r="AV237" s="80"/>
      <c r="AW237" s="81"/>
      <c r="AX237" s="105"/>
      <c r="AY237" s="78"/>
      <c r="AZ237" s="78"/>
      <c r="BA237" s="78"/>
      <c r="BB237" s="81"/>
      <c r="BC237" s="105"/>
      <c r="BD237" s="78"/>
      <c r="BE237" s="78"/>
      <c r="BF237" s="78"/>
      <c r="BG237" s="81"/>
      <c r="BH237" s="105"/>
    </row>
    <row r="238" spans="1:60" s="106" customFormat="1" ht="24" customHeight="1" x14ac:dyDescent="0.3">
      <c r="A238" s="78"/>
      <c r="B238" s="78"/>
      <c r="C238" s="78"/>
      <c r="D238" s="79"/>
      <c r="E238" s="105"/>
      <c r="F238" s="80"/>
      <c r="G238" s="80"/>
      <c r="H238" s="80"/>
      <c r="I238" s="81"/>
      <c r="J238" s="105"/>
      <c r="K238" s="80"/>
      <c r="L238" s="80"/>
      <c r="M238" s="80"/>
      <c r="N238" s="81"/>
      <c r="O238" s="105"/>
      <c r="P238" s="78"/>
      <c r="Q238" s="78"/>
      <c r="R238" s="78"/>
      <c r="S238" s="79"/>
      <c r="T238" s="105"/>
      <c r="U238" s="78"/>
      <c r="V238" s="78"/>
      <c r="W238" s="78"/>
      <c r="X238" s="81"/>
      <c r="Y238" s="105"/>
      <c r="Z238" s="80"/>
      <c r="AA238" s="80"/>
      <c r="AB238" s="80"/>
      <c r="AC238" s="81"/>
      <c r="AD238" s="105"/>
      <c r="AE238" s="80"/>
      <c r="AF238" s="80"/>
      <c r="AG238" s="80"/>
      <c r="AH238" s="81"/>
      <c r="AI238" s="105"/>
      <c r="AJ238" s="80"/>
      <c r="AK238" s="80"/>
      <c r="AL238" s="80"/>
      <c r="AM238" s="81"/>
      <c r="AN238" s="105"/>
      <c r="AO238" s="80"/>
      <c r="AP238" s="80"/>
      <c r="AQ238" s="80"/>
      <c r="AR238" s="81"/>
      <c r="AS238" s="105"/>
      <c r="AT238" s="80"/>
      <c r="AU238" s="80"/>
      <c r="AV238" s="80"/>
      <c r="AW238" s="81"/>
      <c r="AX238" s="105"/>
      <c r="AY238" s="78"/>
      <c r="AZ238" s="78"/>
      <c r="BA238" s="78"/>
      <c r="BB238" s="81"/>
      <c r="BC238" s="105"/>
      <c r="BD238" s="78"/>
      <c r="BE238" s="78"/>
      <c r="BF238" s="78"/>
      <c r="BG238" s="81"/>
      <c r="BH238" s="105"/>
    </row>
    <row r="239" spans="1:60" s="106" customFormat="1" ht="24" customHeight="1" x14ac:dyDescent="0.3">
      <c r="A239" s="78"/>
      <c r="B239" s="78"/>
      <c r="C239" s="78"/>
      <c r="D239" s="79"/>
      <c r="E239" s="105"/>
      <c r="F239" s="80"/>
      <c r="G239" s="80"/>
      <c r="H239" s="80"/>
      <c r="I239" s="81"/>
      <c r="J239" s="105"/>
      <c r="K239" s="80"/>
      <c r="L239" s="80"/>
      <c r="M239" s="80"/>
      <c r="N239" s="81"/>
      <c r="O239" s="105"/>
      <c r="P239" s="78"/>
      <c r="Q239" s="78"/>
      <c r="R239" s="78"/>
      <c r="S239" s="79"/>
      <c r="T239" s="105"/>
      <c r="U239" s="78"/>
      <c r="V239" s="78"/>
      <c r="W239" s="78"/>
      <c r="X239" s="81"/>
      <c r="Y239" s="105"/>
      <c r="Z239" s="80"/>
      <c r="AA239" s="80"/>
      <c r="AB239" s="80"/>
      <c r="AC239" s="81"/>
      <c r="AD239" s="105"/>
      <c r="AE239" s="80"/>
      <c r="AF239" s="80"/>
      <c r="AG239" s="80"/>
      <c r="AH239" s="81"/>
      <c r="AI239" s="105"/>
      <c r="AJ239" s="80"/>
      <c r="AK239" s="80"/>
      <c r="AL239" s="80"/>
      <c r="AM239" s="81"/>
      <c r="AN239" s="105"/>
      <c r="AO239" s="80"/>
      <c r="AP239" s="80"/>
      <c r="AQ239" s="80"/>
      <c r="AR239" s="81"/>
      <c r="AS239" s="105"/>
      <c r="AT239" s="80"/>
      <c r="AU239" s="80"/>
      <c r="AV239" s="80"/>
      <c r="AW239" s="81"/>
      <c r="AX239" s="105"/>
      <c r="AY239" s="78"/>
      <c r="AZ239" s="78"/>
      <c r="BA239" s="78"/>
      <c r="BB239" s="81"/>
      <c r="BC239" s="105"/>
      <c r="BD239" s="78"/>
      <c r="BE239" s="78"/>
      <c r="BF239" s="78"/>
      <c r="BG239" s="81"/>
      <c r="BH239" s="105"/>
    </row>
    <row r="240" spans="1:60" s="106" customFormat="1" ht="24" customHeight="1" x14ac:dyDescent="0.3">
      <c r="A240" s="78"/>
      <c r="B240" s="78"/>
      <c r="C240" s="78"/>
      <c r="D240" s="79"/>
      <c r="E240" s="105"/>
      <c r="F240" s="80"/>
      <c r="G240" s="80"/>
      <c r="H240" s="80"/>
      <c r="I240" s="81"/>
      <c r="J240" s="105"/>
      <c r="K240" s="80"/>
      <c r="L240" s="80"/>
      <c r="M240" s="80"/>
      <c r="N240" s="81"/>
      <c r="O240" s="105"/>
      <c r="P240" s="78"/>
      <c r="Q240" s="78"/>
      <c r="R240" s="78"/>
      <c r="S240" s="79"/>
      <c r="T240" s="105"/>
      <c r="U240" s="78"/>
      <c r="V240" s="78"/>
      <c r="W240" s="78"/>
      <c r="X240" s="79"/>
      <c r="Y240" s="105"/>
      <c r="Z240" s="80"/>
      <c r="AA240" s="80"/>
      <c r="AB240" s="80"/>
      <c r="AC240" s="81"/>
      <c r="AD240" s="105"/>
      <c r="AE240" s="80"/>
      <c r="AF240" s="80"/>
      <c r="AG240" s="80"/>
      <c r="AH240" s="81"/>
      <c r="AI240" s="105"/>
      <c r="AJ240" s="80"/>
      <c r="AK240" s="80"/>
      <c r="AL240" s="80"/>
      <c r="AM240" s="81"/>
      <c r="AN240" s="105"/>
      <c r="AO240" s="80"/>
      <c r="AP240" s="80"/>
      <c r="AQ240" s="80"/>
      <c r="AR240" s="81"/>
      <c r="AS240" s="105"/>
      <c r="AT240" s="80"/>
      <c r="AU240" s="80"/>
      <c r="AV240" s="80"/>
      <c r="AW240" s="81"/>
      <c r="AX240" s="105"/>
      <c r="AY240" s="78"/>
      <c r="AZ240" s="78"/>
      <c r="BA240" s="78"/>
      <c r="BB240" s="79"/>
      <c r="BC240" s="105"/>
      <c r="BD240" s="78"/>
      <c r="BE240" s="78"/>
      <c r="BF240" s="78"/>
      <c r="BG240" s="79"/>
      <c r="BH240" s="105"/>
    </row>
    <row r="241" spans="1:60" s="106" customFormat="1" ht="24" customHeight="1" x14ac:dyDescent="0.3">
      <c r="A241" s="78"/>
      <c r="B241" s="78"/>
      <c r="C241" s="78"/>
      <c r="D241" s="79"/>
      <c r="E241" s="105"/>
      <c r="F241" s="80"/>
      <c r="G241" s="80"/>
      <c r="H241" s="80"/>
      <c r="I241" s="81"/>
      <c r="J241" s="105"/>
      <c r="K241" s="80"/>
      <c r="L241" s="80"/>
      <c r="M241" s="80"/>
      <c r="N241" s="81"/>
      <c r="O241" s="105"/>
      <c r="P241" s="78"/>
      <c r="Q241" s="78"/>
      <c r="R241" s="78"/>
      <c r="S241" s="79"/>
      <c r="T241" s="105"/>
      <c r="U241" s="78"/>
      <c r="V241" s="78"/>
      <c r="W241" s="78"/>
      <c r="X241" s="81"/>
      <c r="Y241" s="105"/>
      <c r="Z241" s="80"/>
      <c r="AA241" s="80"/>
      <c r="AB241" s="80"/>
      <c r="AC241" s="81"/>
      <c r="AD241" s="105"/>
      <c r="AE241" s="80"/>
      <c r="AF241" s="80"/>
      <c r="AG241" s="80"/>
      <c r="AH241" s="81"/>
      <c r="AI241" s="105"/>
      <c r="AJ241" s="80"/>
      <c r="AK241" s="80"/>
      <c r="AL241" s="80"/>
      <c r="AM241" s="81"/>
      <c r="AN241" s="105"/>
      <c r="AO241" s="80"/>
      <c r="AP241" s="80"/>
      <c r="AQ241" s="80"/>
      <c r="AR241" s="81"/>
      <c r="AS241" s="105"/>
      <c r="AT241" s="80"/>
      <c r="AU241" s="80"/>
      <c r="AV241" s="80"/>
      <c r="AW241" s="81"/>
      <c r="AX241" s="105"/>
      <c r="AY241" s="78"/>
      <c r="AZ241" s="78"/>
      <c r="BA241" s="78"/>
      <c r="BB241" s="81"/>
      <c r="BC241" s="105"/>
      <c r="BD241" s="78"/>
      <c r="BE241" s="78"/>
      <c r="BF241" s="78"/>
      <c r="BG241" s="81"/>
      <c r="BH241" s="105"/>
    </row>
    <row r="242" spans="1:60" s="106" customFormat="1" ht="24" customHeight="1" x14ac:dyDescent="0.3">
      <c r="A242" s="78"/>
      <c r="B242" s="78"/>
      <c r="C242" s="78"/>
      <c r="D242" s="79"/>
      <c r="E242" s="105"/>
      <c r="F242" s="80"/>
      <c r="G242" s="80"/>
      <c r="H242" s="80"/>
      <c r="I242" s="81"/>
      <c r="J242" s="105"/>
      <c r="K242" s="80"/>
      <c r="L242" s="80"/>
      <c r="M242" s="80"/>
      <c r="N242" s="81"/>
      <c r="O242" s="105"/>
      <c r="P242" s="78"/>
      <c r="Q242" s="78"/>
      <c r="R242" s="78"/>
      <c r="S242" s="79"/>
      <c r="T242" s="105"/>
      <c r="U242" s="78"/>
      <c r="V242" s="78"/>
      <c r="W242" s="78"/>
      <c r="X242" s="81"/>
      <c r="Y242" s="105"/>
      <c r="Z242" s="80"/>
      <c r="AA242" s="80"/>
      <c r="AB242" s="80"/>
      <c r="AC242" s="81"/>
      <c r="AD242" s="105"/>
      <c r="AE242" s="80"/>
      <c r="AF242" s="80"/>
      <c r="AG242" s="80"/>
      <c r="AH242" s="81"/>
      <c r="AI242" s="105"/>
      <c r="AJ242" s="80"/>
      <c r="AK242" s="80"/>
      <c r="AL242" s="80"/>
      <c r="AM242" s="81"/>
      <c r="AN242" s="105"/>
      <c r="AO242" s="80"/>
      <c r="AP242" s="80"/>
      <c r="AQ242" s="80"/>
      <c r="AR242" s="81"/>
      <c r="AS242" s="105"/>
      <c r="AT242" s="80"/>
      <c r="AU242" s="80"/>
      <c r="AV242" s="80"/>
      <c r="AW242" s="81"/>
      <c r="AX242" s="105"/>
      <c r="AY242" s="78"/>
      <c r="AZ242" s="78"/>
      <c r="BA242" s="78"/>
      <c r="BB242" s="81"/>
      <c r="BC242" s="105"/>
      <c r="BD242" s="78"/>
      <c r="BE242" s="78"/>
      <c r="BF242" s="78"/>
      <c r="BG242" s="81"/>
      <c r="BH242" s="105"/>
    </row>
    <row r="243" spans="1:60" s="106" customFormat="1" ht="24" customHeight="1" x14ac:dyDescent="0.3">
      <c r="A243" s="78"/>
      <c r="B243" s="78"/>
      <c r="C243" s="78"/>
      <c r="D243" s="79"/>
      <c r="E243" s="105"/>
      <c r="F243" s="80"/>
      <c r="G243" s="80"/>
      <c r="H243" s="80"/>
      <c r="I243" s="81"/>
      <c r="J243" s="105"/>
      <c r="K243" s="80"/>
      <c r="L243" s="80"/>
      <c r="M243" s="80"/>
      <c r="N243" s="81"/>
      <c r="O243" s="105"/>
      <c r="P243" s="78"/>
      <c r="Q243" s="78"/>
      <c r="R243" s="78"/>
      <c r="S243" s="79"/>
      <c r="T243" s="105"/>
      <c r="U243" s="78"/>
      <c r="V243" s="78"/>
      <c r="W243" s="78"/>
      <c r="X243" s="81"/>
      <c r="Y243" s="105"/>
      <c r="Z243" s="80"/>
      <c r="AA243" s="80"/>
      <c r="AB243" s="80"/>
      <c r="AC243" s="81"/>
      <c r="AD243" s="105"/>
      <c r="AE243" s="80"/>
      <c r="AF243" s="80"/>
      <c r="AG243" s="80"/>
      <c r="AH243" s="81"/>
      <c r="AI243" s="105"/>
      <c r="AJ243" s="80"/>
      <c r="AK243" s="80"/>
      <c r="AL243" s="80"/>
      <c r="AM243" s="81"/>
      <c r="AN243" s="105"/>
      <c r="AO243" s="80"/>
      <c r="AP243" s="80"/>
      <c r="AQ243" s="80"/>
      <c r="AR243" s="81"/>
      <c r="AS243" s="105"/>
      <c r="AT243" s="80"/>
      <c r="AU243" s="80"/>
      <c r="AV243" s="80"/>
      <c r="AW243" s="81"/>
      <c r="AX243" s="105"/>
      <c r="AY243" s="78"/>
      <c r="AZ243" s="78"/>
      <c r="BA243" s="78"/>
      <c r="BB243" s="81"/>
      <c r="BC243" s="105"/>
      <c r="BD243" s="78"/>
      <c r="BE243" s="78"/>
      <c r="BF243" s="78"/>
      <c r="BG243" s="81"/>
      <c r="BH243" s="105"/>
    </row>
    <row r="244" spans="1:60" s="106" customFormat="1" ht="24" customHeight="1" x14ac:dyDescent="0.3">
      <c r="A244" s="78"/>
      <c r="B244" s="78"/>
      <c r="C244" s="78"/>
      <c r="D244" s="79"/>
      <c r="E244" s="105"/>
      <c r="F244" s="80"/>
      <c r="G244" s="80"/>
      <c r="H244" s="80"/>
      <c r="I244" s="81"/>
      <c r="J244" s="105"/>
      <c r="K244" s="80"/>
      <c r="L244" s="80"/>
      <c r="M244" s="80"/>
      <c r="N244" s="81"/>
      <c r="O244" s="105"/>
      <c r="P244" s="78"/>
      <c r="Q244" s="78"/>
      <c r="R244" s="78"/>
      <c r="S244" s="79"/>
      <c r="T244" s="105"/>
      <c r="U244" s="78"/>
      <c r="V244" s="78"/>
      <c r="W244" s="78"/>
      <c r="X244" s="81"/>
      <c r="Y244" s="105"/>
      <c r="Z244" s="80"/>
      <c r="AA244" s="80"/>
      <c r="AB244" s="80"/>
      <c r="AC244" s="81"/>
      <c r="AD244" s="105"/>
      <c r="AE244" s="80"/>
      <c r="AF244" s="80"/>
      <c r="AG244" s="80"/>
      <c r="AH244" s="81"/>
      <c r="AI244" s="105"/>
      <c r="AJ244" s="80"/>
      <c r="AK244" s="80"/>
      <c r="AL244" s="80"/>
      <c r="AM244" s="81"/>
      <c r="AN244" s="105"/>
      <c r="AO244" s="80"/>
      <c r="AP244" s="80"/>
      <c r="AQ244" s="80"/>
      <c r="AR244" s="81"/>
      <c r="AS244" s="105"/>
      <c r="AT244" s="80"/>
      <c r="AU244" s="80"/>
      <c r="AV244" s="80"/>
      <c r="AW244" s="81"/>
      <c r="AX244" s="105"/>
      <c r="AY244" s="78"/>
      <c r="AZ244" s="78"/>
      <c r="BA244" s="78"/>
      <c r="BB244" s="81"/>
      <c r="BC244" s="105"/>
      <c r="BD244" s="78"/>
      <c r="BE244" s="78"/>
      <c r="BF244" s="78"/>
      <c r="BG244" s="81"/>
      <c r="BH244" s="105"/>
    </row>
    <row r="245" spans="1:60" s="106" customFormat="1" ht="24" customHeight="1" x14ac:dyDescent="0.3">
      <c r="A245" s="78"/>
      <c r="B245" s="78"/>
      <c r="C245" s="78"/>
      <c r="D245" s="79"/>
      <c r="E245" s="105"/>
      <c r="F245" s="80"/>
      <c r="G245" s="80"/>
      <c r="H245" s="80"/>
      <c r="I245" s="81"/>
      <c r="J245" s="105"/>
      <c r="K245" s="80"/>
      <c r="L245" s="80"/>
      <c r="M245" s="80"/>
      <c r="N245" s="81"/>
      <c r="O245" s="105"/>
      <c r="P245" s="78"/>
      <c r="Q245" s="78"/>
      <c r="R245" s="78"/>
      <c r="S245" s="79"/>
      <c r="T245" s="105"/>
      <c r="U245" s="78"/>
      <c r="V245" s="78"/>
      <c r="W245" s="78"/>
      <c r="X245" s="81"/>
      <c r="Y245" s="105"/>
      <c r="Z245" s="80"/>
      <c r="AA245" s="80"/>
      <c r="AB245" s="80"/>
      <c r="AC245" s="81"/>
      <c r="AD245" s="105"/>
      <c r="AE245" s="80"/>
      <c r="AF245" s="80"/>
      <c r="AG245" s="80"/>
      <c r="AH245" s="81"/>
      <c r="AI245" s="105"/>
      <c r="AJ245" s="80"/>
      <c r="AK245" s="80"/>
      <c r="AL245" s="80"/>
      <c r="AM245" s="81"/>
      <c r="AN245" s="105"/>
      <c r="AO245" s="80"/>
      <c r="AP245" s="80"/>
      <c r="AQ245" s="80"/>
      <c r="AR245" s="81"/>
      <c r="AS245" s="105"/>
      <c r="AT245" s="80"/>
      <c r="AU245" s="80"/>
      <c r="AV245" s="80"/>
      <c r="AW245" s="81"/>
      <c r="AX245" s="105"/>
      <c r="AY245" s="78"/>
      <c r="AZ245" s="78"/>
      <c r="BA245" s="78"/>
      <c r="BB245" s="81"/>
      <c r="BC245" s="105"/>
      <c r="BD245" s="78"/>
      <c r="BE245" s="78"/>
      <c r="BF245" s="78"/>
      <c r="BG245" s="81"/>
      <c r="BH245" s="105"/>
    </row>
    <row r="246" spans="1:60" s="106" customFormat="1" ht="24" customHeight="1" x14ac:dyDescent="0.3">
      <c r="A246" s="78"/>
      <c r="B246" s="78"/>
      <c r="C246" s="78"/>
      <c r="D246" s="79"/>
      <c r="E246" s="105"/>
      <c r="F246" s="80"/>
      <c r="G246" s="80"/>
      <c r="H246" s="80"/>
      <c r="I246" s="81"/>
      <c r="J246" s="105"/>
      <c r="K246" s="80"/>
      <c r="L246" s="80"/>
      <c r="M246" s="80"/>
      <c r="N246" s="81"/>
      <c r="O246" s="105"/>
      <c r="P246" s="78"/>
      <c r="Q246" s="78"/>
      <c r="R246" s="78"/>
      <c r="S246" s="79"/>
      <c r="T246" s="105"/>
      <c r="U246" s="78"/>
      <c r="V246" s="78"/>
      <c r="W246" s="78"/>
      <c r="X246" s="81"/>
      <c r="Y246" s="105"/>
      <c r="Z246" s="80"/>
      <c r="AA246" s="80"/>
      <c r="AB246" s="80"/>
      <c r="AC246" s="81"/>
      <c r="AD246" s="105"/>
      <c r="AE246" s="80"/>
      <c r="AF246" s="80"/>
      <c r="AG246" s="80"/>
      <c r="AH246" s="81"/>
      <c r="AI246" s="105"/>
      <c r="AJ246" s="80"/>
      <c r="AK246" s="80"/>
      <c r="AL246" s="80"/>
      <c r="AM246" s="81"/>
      <c r="AN246" s="105"/>
      <c r="AO246" s="80"/>
      <c r="AP246" s="80"/>
      <c r="AQ246" s="80"/>
      <c r="AR246" s="81"/>
      <c r="AS246" s="105"/>
      <c r="AT246" s="80"/>
      <c r="AU246" s="80"/>
      <c r="AV246" s="80"/>
      <c r="AW246" s="81"/>
      <c r="AX246" s="105"/>
      <c r="AY246" s="78"/>
      <c r="AZ246" s="78"/>
      <c r="BA246" s="78"/>
      <c r="BB246" s="81"/>
      <c r="BC246" s="105"/>
      <c r="BD246" s="78"/>
      <c r="BE246" s="78"/>
      <c r="BF246" s="78"/>
      <c r="BG246" s="81"/>
      <c r="BH246" s="105"/>
    </row>
    <row r="247" spans="1:60" s="106" customFormat="1" ht="24" customHeight="1" x14ac:dyDescent="0.3">
      <c r="A247" s="78"/>
      <c r="B247" s="78"/>
      <c r="C247" s="78"/>
      <c r="D247" s="79"/>
      <c r="E247" s="105"/>
      <c r="F247" s="80"/>
      <c r="G247" s="80"/>
      <c r="H247" s="80"/>
      <c r="I247" s="81"/>
      <c r="J247" s="105"/>
      <c r="K247" s="80"/>
      <c r="L247" s="80"/>
      <c r="M247" s="80"/>
      <c r="N247" s="81"/>
      <c r="O247" s="105"/>
      <c r="P247" s="78"/>
      <c r="Q247" s="78"/>
      <c r="R247" s="78"/>
      <c r="S247" s="79"/>
      <c r="T247" s="105"/>
      <c r="U247" s="78"/>
      <c r="V247" s="78"/>
      <c r="W247" s="78"/>
      <c r="X247" s="81"/>
      <c r="Y247" s="105"/>
      <c r="Z247" s="80"/>
      <c r="AA247" s="80"/>
      <c r="AB247" s="80"/>
      <c r="AC247" s="81"/>
      <c r="AD247" s="105"/>
      <c r="AE247" s="80"/>
      <c r="AF247" s="80"/>
      <c r="AG247" s="80"/>
      <c r="AH247" s="81"/>
      <c r="AI247" s="105"/>
      <c r="AJ247" s="80"/>
      <c r="AK247" s="80"/>
      <c r="AL247" s="80"/>
      <c r="AM247" s="81"/>
      <c r="AN247" s="105"/>
      <c r="AO247" s="80"/>
      <c r="AP247" s="80"/>
      <c r="AQ247" s="80"/>
      <c r="AR247" s="81"/>
      <c r="AS247" s="105"/>
      <c r="AT247" s="80"/>
      <c r="AU247" s="80"/>
      <c r="AV247" s="80"/>
      <c r="AW247" s="81"/>
      <c r="AX247" s="105"/>
      <c r="AY247" s="78"/>
      <c r="AZ247" s="78"/>
      <c r="BA247" s="78"/>
      <c r="BB247" s="81"/>
      <c r="BC247" s="105"/>
      <c r="BD247" s="78"/>
      <c r="BE247" s="78"/>
      <c r="BF247" s="78"/>
      <c r="BG247" s="81"/>
      <c r="BH247" s="105"/>
    </row>
    <row r="248" spans="1:60" s="106" customFormat="1" ht="24" customHeight="1" x14ac:dyDescent="0.3">
      <c r="A248" s="78"/>
      <c r="B248" s="78"/>
      <c r="C248" s="78"/>
      <c r="D248" s="79"/>
      <c r="E248" s="105"/>
      <c r="F248" s="80"/>
      <c r="G248" s="80"/>
      <c r="H248" s="80"/>
      <c r="I248" s="81"/>
      <c r="J248" s="105"/>
      <c r="K248" s="80"/>
      <c r="L248" s="80"/>
      <c r="M248" s="80"/>
      <c r="N248" s="81"/>
      <c r="O248" s="105"/>
      <c r="P248" s="78"/>
      <c r="Q248" s="78"/>
      <c r="R248" s="78"/>
      <c r="S248" s="79"/>
      <c r="T248" s="105"/>
      <c r="U248" s="78"/>
      <c r="V248" s="78"/>
      <c r="W248" s="78"/>
      <c r="X248" s="81"/>
      <c r="Y248" s="105"/>
      <c r="Z248" s="80"/>
      <c r="AA248" s="80"/>
      <c r="AB248" s="80"/>
      <c r="AC248" s="81"/>
      <c r="AD248" s="105"/>
      <c r="AE248" s="80"/>
      <c r="AF248" s="80"/>
      <c r="AG248" s="80"/>
      <c r="AH248" s="81"/>
      <c r="AI248" s="105"/>
      <c r="AJ248" s="80"/>
      <c r="AK248" s="80"/>
      <c r="AL248" s="80"/>
      <c r="AM248" s="81"/>
      <c r="AN248" s="105"/>
      <c r="AO248" s="80"/>
      <c r="AP248" s="80"/>
      <c r="AQ248" s="80"/>
      <c r="AR248" s="81"/>
      <c r="AS248" s="105"/>
      <c r="AT248" s="80"/>
      <c r="AU248" s="80"/>
      <c r="AV248" s="80"/>
      <c r="AW248" s="81"/>
      <c r="AX248" s="105"/>
      <c r="AY248" s="78"/>
      <c r="AZ248" s="78"/>
      <c r="BA248" s="78"/>
      <c r="BB248" s="81"/>
      <c r="BC248" s="105"/>
      <c r="BD248" s="78"/>
      <c r="BE248" s="78"/>
      <c r="BF248" s="78"/>
      <c r="BG248" s="81"/>
      <c r="BH248" s="105"/>
    </row>
    <row r="249" spans="1:60" s="106" customFormat="1" ht="24" customHeight="1" x14ac:dyDescent="0.3">
      <c r="A249" s="78"/>
      <c r="B249" s="78"/>
      <c r="C249" s="78"/>
      <c r="D249" s="79"/>
      <c r="E249" s="105"/>
      <c r="F249" s="80"/>
      <c r="G249" s="80"/>
      <c r="H249" s="80"/>
      <c r="I249" s="81"/>
      <c r="J249" s="105"/>
      <c r="K249" s="80"/>
      <c r="L249" s="80"/>
      <c r="M249" s="80"/>
      <c r="N249" s="81"/>
      <c r="O249" s="105"/>
      <c r="P249" s="78"/>
      <c r="Q249" s="78"/>
      <c r="R249" s="78"/>
      <c r="S249" s="79"/>
      <c r="T249" s="105"/>
      <c r="U249" s="78"/>
      <c r="V249" s="78"/>
      <c r="W249" s="78"/>
      <c r="X249" s="81"/>
      <c r="Y249" s="105"/>
      <c r="Z249" s="80"/>
      <c r="AA249" s="80"/>
      <c r="AB249" s="80"/>
      <c r="AC249" s="81"/>
      <c r="AD249" s="105"/>
      <c r="AE249" s="80"/>
      <c r="AF249" s="80"/>
      <c r="AG249" s="80"/>
      <c r="AH249" s="81"/>
      <c r="AI249" s="105"/>
      <c r="AJ249" s="80"/>
      <c r="AK249" s="80"/>
      <c r="AL249" s="80"/>
      <c r="AM249" s="81"/>
      <c r="AN249" s="105"/>
      <c r="AO249" s="80"/>
      <c r="AP249" s="80"/>
      <c r="AQ249" s="80"/>
      <c r="AR249" s="81"/>
      <c r="AS249" s="105"/>
      <c r="AT249" s="80"/>
      <c r="AU249" s="80"/>
      <c r="AV249" s="80"/>
      <c r="AW249" s="81"/>
      <c r="AX249" s="105"/>
      <c r="AY249" s="78"/>
      <c r="AZ249" s="78"/>
      <c r="BA249" s="78"/>
      <c r="BB249" s="81"/>
      <c r="BC249" s="105"/>
      <c r="BD249" s="78"/>
      <c r="BE249" s="78"/>
      <c r="BF249" s="78"/>
      <c r="BG249" s="81"/>
      <c r="BH249" s="105"/>
    </row>
    <row r="250" spans="1:60" s="106" customFormat="1" ht="24" customHeight="1" x14ac:dyDescent="0.3">
      <c r="A250" s="78"/>
      <c r="B250" s="78"/>
      <c r="C250" s="78"/>
      <c r="D250" s="79"/>
      <c r="E250" s="105"/>
      <c r="F250" s="80"/>
      <c r="G250" s="80"/>
      <c r="H250" s="80"/>
      <c r="I250" s="81"/>
      <c r="J250" s="105"/>
      <c r="K250" s="80"/>
      <c r="L250" s="80"/>
      <c r="M250" s="80"/>
      <c r="N250" s="81"/>
      <c r="O250" s="105"/>
      <c r="P250" s="78"/>
      <c r="Q250" s="78"/>
      <c r="R250" s="78"/>
      <c r="S250" s="79"/>
      <c r="T250" s="105"/>
      <c r="U250" s="78"/>
      <c r="V250" s="78"/>
      <c r="W250" s="78"/>
      <c r="X250" s="81"/>
      <c r="Y250" s="105"/>
      <c r="Z250" s="80"/>
      <c r="AA250" s="80"/>
      <c r="AB250" s="80"/>
      <c r="AC250" s="81"/>
      <c r="AD250" s="105"/>
      <c r="AE250" s="80"/>
      <c r="AF250" s="80"/>
      <c r="AG250" s="80"/>
      <c r="AH250" s="81"/>
      <c r="AI250" s="105"/>
      <c r="AJ250" s="80"/>
      <c r="AK250" s="80"/>
      <c r="AL250" s="80"/>
      <c r="AM250" s="81"/>
      <c r="AN250" s="105"/>
      <c r="AO250" s="80"/>
      <c r="AP250" s="80"/>
      <c r="AQ250" s="80"/>
      <c r="AR250" s="81"/>
      <c r="AS250" s="105"/>
      <c r="AT250" s="80"/>
      <c r="AU250" s="80"/>
      <c r="AV250" s="80"/>
      <c r="AW250" s="81"/>
      <c r="AX250" s="105"/>
      <c r="AY250" s="78"/>
      <c r="AZ250" s="78"/>
      <c r="BA250" s="78"/>
      <c r="BB250" s="81"/>
      <c r="BC250" s="105"/>
      <c r="BD250" s="78"/>
      <c r="BE250" s="78"/>
      <c r="BF250" s="78"/>
      <c r="BG250" s="81"/>
      <c r="BH250" s="105"/>
    </row>
    <row r="251" spans="1:60" s="106" customFormat="1" ht="24" customHeight="1" x14ac:dyDescent="0.3">
      <c r="A251" s="78"/>
      <c r="B251" s="78"/>
      <c r="C251" s="78"/>
      <c r="D251" s="79"/>
      <c r="E251" s="105"/>
      <c r="F251" s="80"/>
      <c r="G251" s="80"/>
      <c r="H251" s="80"/>
      <c r="I251" s="81"/>
      <c r="J251" s="105"/>
      <c r="K251" s="80"/>
      <c r="L251" s="80"/>
      <c r="M251" s="80"/>
      <c r="N251" s="81"/>
      <c r="O251" s="105"/>
      <c r="P251" s="78"/>
      <c r="Q251" s="78"/>
      <c r="R251" s="78"/>
      <c r="S251" s="79"/>
      <c r="T251" s="105"/>
      <c r="U251" s="78"/>
      <c r="V251" s="78"/>
      <c r="W251" s="78"/>
      <c r="X251" s="81"/>
      <c r="Y251" s="105"/>
      <c r="Z251" s="80"/>
      <c r="AA251" s="80"/>
      <c r="AB251" s="80"/>
      <c r="AC251" s="81"/>
      <c r="AD251" s="105"/>
      <c r="AE251" s="80"/>
      <c r="AF251" s="80"/>
      <c r="AG251" s="80"/>
      <c r="AH251" s="81"/>
      <c r="AI251" s="105"/>
      <c r="AJ251" s="80"/>
      <c r="AK251" s="80"/>
      <c r="AL251" s="80"/>
      <c r="AM251" s="81"/>
      <c r="AN251" s="105"/>
      <c r="AO251" s="80"/>
      <c r="AP251" s="80"/>
      <c r="AQ251" s="80"/>
      <c r="AR251" s="81"/>
      <c r="AS251" s="105"/>
      <c r="AT251" s="80"/>
      <c r="AU251" s="80"/>
      <c r="AV251" s="80"/>
      <c r="AW251" s="81"/>
      <c r="AX251" s="105"/>
      <c r="AY251" s="78"/>
      <c r="AZ251" s="78"/>
      <c r="BA251" s="78"/>
      <c r="BB251" s="81"/>
      <c r="BC251" s="105"/>
      <c r="BD251" s="78"/>
      <c r="BE251" s="78"/>
      <c r="BF251" s="78"/>
      <c r="BG251" s="81"/>
      <c r="BH251" s="105"/>
    </row>
    <row r="252" spans="1:60" s="106" customFormat="1" ht="24" customHeight="1" x14ac:dyDescent="0.3">
      <c r="A252" s="78"/>
      <c r="B252" s="78"/>
      <c r="C252" s="78"/>
      <c r="D252" s="79"/>
      <c r="E252" s="105"/>
      <c r="F252" s="80"/>
      <c r="G252" s="80"/>
      <c r="H252" s="80"/>
      <c r="I252" s="81"/>
      <c r="J252" s="105"/>
      <c r="K252" s="80"/>
      <c r="L252" s="80"/>
      <c r="M252" s="80"/>
      <c r="N252" s="81"/>
      <c r="O252" s="105"/>
      <c r="P252" s="78"/>
      <c r="Q252" s="78"/>
      <c r="R252" s="78"/>
      <c r="S252" s="79"/>
      <c r="T252" s="105"/>
      <c r="U252" s="78"/>
      <c r="V252" s="78"/>
      <c r="W252" s="78"/>
      <c r="X252" s="79"/>
      <c r="Y252" s="105"/>
      <c r="Z252" s="80"/>
      <c r="AA252" s="80"/>
      <c r="AB252" s="80"/>
      <c r="AC252" s="81"/>
      <c r="AD252" s="105"/>
      <c r="AE252" s="80"/>
      <c r="AF252" s="80"/>
      <c r="AG252" s="80"/>
      <c r="AH252" s="81"/>
      <c r="AI252" s="105"/>
      <c r="AJ252" s="80"/>
      <c r="AK252" s="80"/>
      <c r="AL252" s="80"/>
      <c r="AM252" s="81"/>
      <c r="AN252" s="105"/>
      <c r="AO252" s="80"/>
      <c r="AP252" s="80"/>
      <c r="AQ252" s="80"/>
      <c r="AR252" s="81"/>
      <c r="AS252" s="105"/>
      <c r="AT252" s="80"/>
      <c r="AU252" s="80"/>
      <c r="AV252" s="80"/>
      <c r="AW252" s="81"/>
      <c r="AX252" s="105"/>
      <c r="AY252" s="78"/>
      <c r="AZ252" s="78"/>
      <c r="BA252" s="78"/>
      <c r="BB252" s="79"/>
      <c r="BC252" s="105"/>
      <c r="BD252" s="78"/>
      <c r="BE252" s="78"/>
      <c r="BF252" s="78"/>
      <c r="BG252" s="79"/>
      <c r="BH252" s="105"/>
    </row>
    <row r="253" spans="1:60" s="106" customFormat="1" ht="24" customHeight="1" x14ac:dyDescent="0.3">
      <c r="A253" s="78"/>
      <c r="B253" s="78"/>
      <c r="C253" s="78"/>
      <c r="D253" s="79"/>
      <c r="E253" s="105"/>
      <c r="F253" s="80"/>
      <c r="G253" s="80"/>
      <c r="H253" s="80"/>
      <c r="I253" s="81"/>
      <c r="J253" s="105"/>
      <c r="K253" s="80"/>
      <c r="L253" s="80"/>
      <c r="M253" s="80"/>
      <c r="N253" s="81"/>
      <c r="O253" s="105"/>
      <c r="P253" s="78"/>
      <c r="Q253" s="78"/>
      <c r="R253" s="78"/>
      <c r="S253" s="79"/>
      <c r="T253" s="105"/>
      <c r="U253" s="78"/>
      <c r="V253" s="78"/>
      <c r="W253" s="78"/>
      <c r="X253" s="81"/>
      <c r="Y253" s="105"/>
      <c r="Z253" s="80"/>
      <c r="AA253" s="80"/>
      <c r="AB253" s="80"/>
      <c r="AC253" s="81"/>
      <c r="AD253" s="105"/>
      <c r="AE253" s="80"/>
      <c r="AF253" s="80"/>
      <c r="AG253" s="80"/>
      <c r="AH253" s="81"/>
      <c r="AI253" s="105"/>
      <c r="AJ253" s="80"/>
      <c r="AK253" s="80"/>
      <c r="AL253" s="80"/>
      <c r="AM253" s="81"/>
      <c r="AN253" s="105"/>
      <c r="AO253" s="80"/>
      <c r="AP253" s="80"/>
      <c r="AQ253" s="80"/>
      <c r="AR253" s="81"/>
      <c r="AS253" s="105"/>
      <c r="AT253" s="80"/>
      <c r="AU253" s="80"/>
      <c r="AV253" s="80"/>
      <c r="AW253" s="81"/>
      <c r="AX253" s="105"/>
      <c r="AY253" s="78"/>
      <c r="AZ253" s="78"/>
      <c r="BA253" s="78"/>
      <c r="BB253" s="81"/>
      <c r="BC253" s="105"/>
      <c r="BD253" s="78"/>
      <c r="BE253" s="78"/>
      <c r="BF253" s="78"/>
      <c r="BG253" s="81"/>
      <c r="BH253" s="105"/>
    </row>
    <row r="254" spans="1:60" s="106" customFormat="1" ht="24" customHeight="1" x14ac:dyDescent="0.3">
      <c r="A254" s="78"/>
      <c r="B254" s="78"/>
      <c r="C254" s="78"/>
      <c r="D254" s="79"/>
      <c r="E254" s="105"/>
      <c r="F254" s="80"/>
      <c r="G254" s="80"/>
      <c r="H254" s="80"/>
      <c r="I254" s="81"/>
      <c r="J254" s="105"/>
      <c r="K254" s="80"/>
      <c r="L254" s="80"/>
      <c r="M254" s="80"/>
      <c r="N254" s="81"/>
      <c r="O254" s="105"/>
      <c r="P254" s="78"/>
      <c r="Q254" s="78"/>
      <c r="R254" s="78"/>
      <c r="S254" s="79"/>
      <c r="T254" s="105"/>
      <c r="U254" s="78"/>
      <c r="V254" s="78"/>
      <c r="W254" s="78"/>
      <c r="X254" s="81"/>
      <c r="Y254" s="105"/>
      <c r="Z254" s="80"/>
      <c r="AA254" s="80"/>
      <c r="AB254" s="80"/>
      <c r="AC254" s="81"/>
      <c r="AD254" s="105"/>
      <c r="AE254" s="80"/>
      <c r="AF254" s="80"/>
      <c r="AG254" s="80"/>
      <c r="AH254" s="81"/>
      <c r="AI254" s="105"/>
      <c r="AJ254" s="80"/>
      <c r="AK254" s="80"/>
      <c r="AL254" s="80"/>
      <c r="AM254" s="81"/>
      <c r="AN254" s="105"/>
      <c r="AO254" s="80"/>
      <c r="AP254" s="80"/>
      <c r="AQ254" s="80"/>
      <c r="AR254" s="81"/>
      <c r="AS254" s="105"/>
      <c r="AT254" s="80"/>
      <c r="AU254" s="80"/>
      <c r="AV254" s="80"/>
      <c r="AW254" s="81"/>
      <c r="AX254" s="105"/>
      <c r="AY254" s="78"/>
      <c r="AZ254" s="78"/>
      <c r="BA254" s="78"/>
      <c r="BB254" s="81"/>
      <c r="BC254" s="105"/>
      <c r="BD254" s="78"/>
      <c r="BE254" s="78"/>
      <c r="BF254" s="78"/>
      <c r="BG254" s="81"/>
      <c r="BH254" s="105"/>
    </row>
    <row r="255" spans="1:60" s="106" customFormat="1" ht="24" customHeight="1" x14ac:dyDescent="0.3">
      <c r="A255" s="78"/>
      <c r="B255" s="78"/>
      <c r="C255" s="78"/>
      <c r="D255" s="79"/>
      <c r="E255" s="105"/>
      <c r="F255" s="80"/>
      <c r="G255" s="80"/>
      <c r="H255" s="80"/>
      <c r="I255" s="81"/>
      <c r="J255" s="105"/>
      <c r="K255" s="80"/>
      <c r="L255" s="80"/>
      <c r="M255" s="80"/>
      <c r="N255" s="81"/>
      <c r="O255" s="105"/>
      <c r="P255" s="78"/>
      <c r="Q255" s="78"/>
      <c r="R255" s="78"/>
      <c r="S255" s="79"/>
      <c r="T255" s="105"/>
      <c r="U255" s="78"/>
      <c r="V255" s="78"/>
      <c r="W255" s="78"/>
      <c r="X255" s="81"/>
      <c r="Y255" s="105"/>
      <c r="Z255" s="80"/>
      <c r="AA255" s="80"/>
      <c r="AB255" s="80"/>
      <c r="AC255" s="81"/>
      <c r="AD255" s="105"/>
      <c r="AE255" s="80"/>
      <c r="AF255" s="80"/>
      <c r="AG255" s="80"/>
      <c r="AH255" s="81"/>
      <c r="AI255" s="105"/>
      <c r="AJ255" s="80"/>
      <c r="AK255" s="80"/>
      <c r="AL255" s="80"/>
      <c r="AM255" s="81"/>
      <c r="AN255" s="105"/>
      <c r="AO255" s="80"/>
      <c r="AP255" s="80"/>
      <c r="AQ255" s="80"/>
      <c r="AR255" s="81"/>
      <c r="AS255" s="105"/>
      <c r="AT255" s="80"/>
      <c r="AU255" s="80"/>
      <c r="AV255" s="80"/>
      <c r="AW255" s="81"/>
      <c r="AX255" s="105"/>
      <c r="AY255" s="78"/>
      <c r="AZ255" s="78"/>
      <c r="BA255" s="78"/>
      <c r="BB255" s="81"/>
      <c r="BC255" s="105"/>
      <c r="BD255" s="78"/>
      <c r="BE255" s="78"/>
      <c r="BF255" s="78"/>
      <c r="BG255" s="81"/>
      <c r="BH255" s="105"/>
    </row>
    <row r="256" spans="1:60" s="106" customFormat="1" ht="24" customHeight="1" x14ac:dyDescent="0.3">
      <c r="A256" s="78"/>
      <c r="B256" s="78"/>
      <c r="C256" s="78"/>
      <c r="D256" s="79"/>
      <c r="E256" s="105"/>
      <c r="F256" s="80"/>
      <c r="G256" s="80"/>
      <c r="H256" s="80"/>
      <c r="I256" s="81"/>
      <c r="J256" s="105"/>
      <c r="K256" s="80"/>
      <c r="L256" s="80"/>
      <c r="M256" s="80"/>
      <c r="N256" s="81"/>
      <c r="O256" s="105"/>
      <c r="P256" s="78"/>
      <c r="Q256" s="78"/>
      <c r="R256" s="78"/>
      <c r="S256" s="79"/>
      <c r="T256" s="105"/>
      <c r="U256" s="78"/>
      <c r="V256" s="78"/>
      <c r="W256" s="78"/>
      <c r="X256" s="81"/>
      <c r="Y256" s="105"/>
      <c r="Z256" s="80"/>
      <c r="AA256" s="80"/>
      <c r="AB256" s="80"/>
      <c r="AC256" s="81"/>
      <c r="AD256" s="105"/>
      <c r="AE256" s="80"/>
      <c r="AF256" s="80"/>
      <c r="AG256" s="80"/>
      <c r="AH256" s="81"/>
      <c r="AI256" s="105"/>
      <c r="AJ256" s="80"/>
      <c r="AK256" s="80"/>
      <c r="AL256" s="80"/>
      <c r="AM256" s="81"/>
      <c r="AN256" s="105"/>
      <c r="AO256" s="80"/>
      <c r="AP256" s="80"/>
      <c r="AQ256" s="80"/>
      <c r="AR256" s="81"/>
      <c r="AS256" s="105"/>
      <c r="AT256" s="80"/>
      <c r="AU256" s="80"/>
      <c r="AV256" s="80"/>
      <c r="AW256" s="81"/>
      <c r="AX256" s="105"/>
      <c r="AY256" s="78"/>
      <c r="AZ256" s="78"/>
      <c r="BA256" s="78"/>
      <c r="BB256" s="81"/>
      <c r="BC256" s="105"/>
      <c r="BD256" s="78"/>
      <c r="BE256" s="78"/>
      <c r="BF256" s="78"/>
      <c r="BG256" s="81"/>
      <c r="BH256" s="105"/>
    </row>
    <row r="257" spans="1:60" s="106" customFormat="1" ht="24" customHeight="1" x14ac:dyDescent="0.3">
      <c r="A257" s="78"/>
      <c r="B257" s="78"/>
      <c r="C257" s="78"/>
      <c r="D257" s="79"/>
      <c r="E257" s="105"/>
      <c r="F257" s="80"/>
      <c r="G257" s="80"/>
      <c r="H257" s="80"/>
      <c r="I257" s="81"/>
      <c r="J257" s="105"/>
      <c r="K257" s="80"/>
      <c r="L257" s="80"/>
      <c r="M257" s="80"/>
      <c r="N257" s="81"/>
      <c r="O257" s="105"/>
      <c r="P257" s="78"/>
      <c r="Q257" s="78"/>
      <c r="R257" s="78"/>
      <c r="S257" s="79"/>
      <c r="T257" s="105"/>
      <c r="U257" s="78"/>
      <c r="V257" s="78"/>
      <c r="W257" s="78"/>
      <c r="X257" s="81"/>
      <c r="Y257" s="105"/>
      <c r="Z257" s="80"/>
      <c r="AA257" s="80"/>
      <c r="AB257" s="80"/>
      <c r="AC257" s="81"/>
      <c r="AD257" s="105"/>
      <c r="AE257" s="80"/>
      <c r="AF257" s="80"/>
      <c r="AG257" s="80"/>
      <c r="AH257" s="81"/>
      <c r="AI257" s="105"/>
      <c r="AJ257" s="80"/>
      <c r="AK257" s="80"/>
      <c r="AL257" s="80"/>
      <c r="AM257" s="81"/>
      <c r="AN257" s="105"/>
      <c r="AO257" s="80"/>
      <c r="AP257" s="80"/>
      <c r="AQ257" s="80"/>
      <c r="AR257" s="81"/>
      <c r="AS257" s="105"/>
      <c r="AT257" s="80"/>
      <c r="AU257" s="80"/>
      <c r="AV257" s="80"/>
      <c r="AW257" s="81"/>
      <c r="AX257" s="105"/>
      <c r="AY257" s="78"/>
      <c r="AZ257" s="78"/>
      <c r="BA257" s="78"/>
      <c r="BB257" s="81"/>
      <c r="BC257" s="105"/>
      <c r="BD257" s="78"/>
      <c r="BE257" s="78"/>
      <c r="BF257" s="78"/>
      <c r="BG257" s="81"/>
      <c r="BH257" s="105"/>
    </row>
    <row r="258" spans="1:60" s="106" customFormat="1" ht="24" customHeight="1" x14ac:dyDescent="0.3">
      <c r="A258" s="78"/>
      <c r="B258" s="78"/>
      <c r="C258" s="78"/>
      <c r="D258" s="79"/>
      <c r="E258" s="105"/>
      <c r="F258" s="80"/>
      <c r="G258" s="80"/>
      <c r="H258" s="80"/>
      <c r="I258" s="81"/>
      <c r="J258" s="105"/>
      <c r="K258" s="80"/>
      <c r="L258" s="80"/>
      <c r="M258" s="80"/>
      <c r="N258" s="81"/>
      <c r="O258" s="105"/>
      <c r="P258" s="78"/>
      <c r="Q258" s="78"/>
      <c r="R258" s="78"/>
      <c r="S258" s="79"/>
      <c r="T258" s="105"/>
      <c r="U258" s="78"/>
      <c r="V258" s="78"/>
      <c r="W258" s="78"/>
      <c r="X258" s="81"/>
      <c r="Y258" s="105"/>
      <c r="Z258" s="80"/>
      <c r="AA258" s="80"/>
      <c r="AB258" s="80"/>
      <c r="AC258" s="81"/>
      <c r="AD258" s="105"/>
      <c r="AE258" s="80"/>
      <c r="AF258" s="80"/>
      <c r="AG258" s="80"/>
      <c r="AH258" s="81"/>
      <c r="AI258" s="105"/>
      <c r="AJ258" s="80"/>
      <c r="AK258" s="80"/>
      <c r="AL258" s="80"/>
      <c r="AM258" s="81"/>
      <c r="AN258" s="105"/>
      <c r="AO258" s="80"/>
      <c r="AP258" s="80"/>
      <c r="AQ258" s="80"/>
      <c r="AR258" s="81"/>
      <c r="AS258" s="105"/>
      <c r="AT258" s="80"/>
      <c r="AU258" s="80"/>
      <c r="AV258" s="80"/>
      <c r="AW258" s="81"/>
      <c r="AX258" s="105"/>
      <c r="AY258" s="78"/>
      <c r="AZ258" s="78"/>
      <c r="BA258" s="78"/>
      <c r="BB258" s="81"/>
      <c r="BC258" s="105"/>
      <c r="BD258" s="78"/>
      <c r="BE258" s="78"/>
      <c r="BF258" s="78"/>
      <c r="BG258" s="81"/>
      <c r="BH258" s="105"/>
    </row>
    <row r="259" spans="1:60" s="106" customFormat="1" ht="24" customHeight="1" x14ac:dyDescent="0.3">
      <c r="A259" s="78"/>
      <c r="B259" s="78"/>
      <c r="C259" s="78"/>
      <c r="D259" s="79"/>
      <c r="E259" s="105"/>
      <c r="F259" s="80"/>
      <c r="G259" s="80"/>
      <c r="H259" s="80"/>
      <c r="I259" s="81"/>
      <c r="J259" s="105"/>
      <c r="K259" s="80"/>
      <c r="L259" s="80"/>
      <c r="M259" s="80"/>
      <c r="N259" s="81"/>
      <c r="O259" s="105"/>
      <c r="P259" s="78"/>
      <c r="Q259" s="78"/>
      <c r="R259" s="78"/>
      <c r="S259" s="79"/>
      <c r="T259" s="105"/>
      <c r="U259" s="78"/>
      <c r="V259" s="78"/>
      <c r="W259" s="78"/>
      <c r="X259" s="81"/>
      <c r="Y259" s="105"/>
      <c r="Z259" s="80"/>
      <c r="AA259" s="80"/>
      <c r="AB259" s="80"/>
      <c r="AC259" s="81"/>
      <c r="AD259" s="105"/>
      <c r="AE259" s="80"/>
      <c r="AF259" s="80"/>
      <c r="AG259" s="80"/>
      <c r="AH259" s="81"/>
      <c r="AI259" s="105"/>
      <c r="AJ259" s="80"/>
      <c r="AK259" s="80"/>
      <c r="AL259" s="80"/>
      <c r="AM259" s="81"/>
      <c r="AN259" s="105"/>
      <c r="AO259" s="80"/>
      <c r="AP259" s="80"/>
      <c r="AQ259" s="80"/>
      <c r="AR259" s="81"/>
      <c r="AS259" s="105"/>
      <c r="AT259" s="80"/>
      <c r="AU259" s="80"/>
      <c r="AV259" s="80"/>
      <c r="AW259" s="81"/>
      <c r="AX259" s="105"/>
      <c r="AY259" s="78"/>
      <c r="AZ259" s="78"/>
      <c r="BA259" s="78"/>
      <c r="BB259" s="81"/>
      <c r="BC259" s="105"/>
      <c r="BD259" s="78"/>
      <c r="BE259" s="78"/>
      <c r="BF259" s="78"/>
      <c r="BG259" s="81"/>
      <c r="BH259" s="105"/>
    </row>
    <row r="260" spans="1:60" s="106" customFormat="1" ht="24" customHeight="1" x14ac:dyDescent="0.3">
      <c r="A260" s="78"/>
      <c r="B260" s="78"/>
      <c r="C260" s="78"/>
      <c r="D260" s="79"/>
      <c r="E260" s="105"/>
      <c r="F260" s="80"/>
      <c r="G260" s="80"/>
      <c r="H260" s="80"/>
      <c r="I260" s="81"/>
      <c r="J260" s="105"/>
      <c r="K260" s="80"/>
      <c r="L260" s="80"/>
      <c r="M260" s="80"/>
      <c r="N260" s="81"/>
      <c r="O260" s="105"/>
      <c r="P260" s="78"/>
      <c r="Q260" s="78"/>
      <c r="R260" s="78"/>
      <c r="S260" s="79"/>
      <c r="T260" s="105"/>
      <c r="U260" s="78"/>
      <c r="V260" s="78"/>
      <c r="W260" s="78"/>
      <c r="X260" s="81"/>
      <c r="Y260" s="105"/>
      <c r="Z260" s="80"/>
      <c r="AA260" s="80"/>
      <c r="AB260" s="80"/>
      <c r="AC260" s="81"/>
      <c r="AD260" s="105"/>
      <c r="AE260" s="80"/>
      <c r="AF260" s="80"/>
      <c r="AG260" s="80"/>
      <c r="AH260" s="81"/>
      <c r="AI260" s="105"/>
      <c r="AJ260" s="80"/>
      <c r="AK260" s="80"/>
      <c r="AL260" s="80"/>
      <c r="AM260" s="81"/>
      <c r="AN260" s="105"/>
      <c r="AO260" s="80"/>
      <c r="AP260" s="80"/>
      <c r="AQ260" s="80"/>
      <c r="AR260" s="81"/>
      <c r="AS260" s="105"/>
      <c r="AT260" s="80"/>
      <c r="AU260" s="80"/>
      <c r="AV260" s="80"/>
      <c r="AW260" s="81"/>
      <c r="AX260" s="105"/>
      <c r="AY260" s="78"/>
      <c r="AZ260" s="78"/>
      <c r="BA260" s="78"/>
      <c r="BB260" s="81"/>
      <c r="BC260" s="105"/>
      <c r="BD260" s="78"/>
      <c r="BE260" s="78"/>
      <c r="BF260" s="78"/>
      <c r="BG260" s="81"/>
      <c r="BH260" s="105"/>
    </row>
    <row r="261" spans="1:60" s="106" customFormat="1" ht="24" customHeight="1" x14ac:dyDescent="0.3">
      <c r="A261" s="78"/>
      <c r="B261" s="78"/>
      <c r="C261" s="78"/>
      <c r="D261" s="79"/>
      <c r="E261" s="105"/>
      <c r="F261" s="80"/>
      <c r="G261" s="80"/>
      <c r="H261" s="80"/>
      <c r="I261" s="81"/>
      <c r="J261" s="105"/>
      <c r="K261" s="80"/>
      <c r="L261" s="80"/>
      <c r="M261" s="80"/>
      <c r="N261" s="81"/>
      <c r="O261" s="105"/>
      <c r="P261" s="78"/>
      <c r="Q261" s="78"/>
      <c r="R261" s="78"/>
      <c r="S261" s="79"/>
      <c r="T261" s="105"/>
      <c r="U261" s="78"/>
      <c r="V261" s="78"/>
      <c r="W261" s="78"/>
      <c r="X261" s="81"/>
      <c r="Y261" s="105"/>
      <c r="Z261" s="80"/>
      <c r="AA261" s="80"/>
      <c r="AB261" s="80"/>
      <c r="AC261" s="81"/>
      <c r="AD261" s="105"/>
      <c r="AE261" s="80"/>
      <c r="AF261" s="80"/>
      <c r="AG261" s="80"/>
      <c r="AH261" s="81"/>
      <c r="AI261" s="105"/>
      <c r="AJ261" s="80"/>
      <c r="AK261" s="80"/>
      <c r="AL261" s="80"/>
      <c r="AM261" s="81"/>
      <c r="AN261" s="105"/>
      <c r="AO261" s="80"/>
      <c r="AP261" s="80"/>
      <c r="AQ261" s="80"/>
      <c r="AR261" s="81"/>
      <c r="AS261" s="105"/>
      <c r="AT261" s="80"/>
      <c r="AU261" s="80"/>
      <c r="AV261" s="80"/>
      <c r="AW261" s="81"/>
      <c r="AX261" s="105"/>
      <c r="AY261" s="78"/>
      <c r="AZ261" s="78"/>
      <c r="BA261" s="78"/>
      <c r="BB261" s="81"/>
      <c r="BC261" s="105"/>
      <c r="BD261" s="78"/>
      <c r="BE261" s="78"/>
      <c r="BF261" s="78"/>
      <c r="BG261" s="81"/>
      <c r="BH261" s="105"/>
    </row>
    <row r="262" spans="1:60" s="106" customFormat="1" ht="24" customHeight="1" x14ac:dyDescent="0.3">
      <c r="A262" s="78"/>
      <c r="B262" s="78"/>
      <c r="C262" s="78"/>
      <c r="D262" s="79"/>
      <c r="E262" s="105"/>
      <c r="F262" s="80"/>
      <c r="G262" s="80"/>
      <c r="H262" s="80"/>
      <c r="I262" s="81"/>
      <c r="J262" s="105"/>
      <c r="K262" s="80"/>
      <c r="L262" s="80"/>
      <c r="M262" s="80"/>
      <c r="N262" s="81"/>
      <c r="O262" s="105"/>
      <c r="P262" s="78"/>
      <c r="Q262" s="78"/>
      <c r="R262" s="78"/>
      <c r="S262" s="79"/>
      <c r="T262" s="105"/>
      <c r="U262" s="78"/>
      <c r="V262" s="78"/>
      <c r="W262" s="78"/>
      <c r="X262" s="81"/>
      <c r="Y262" s="105"/>
      <c r="Z262" s="80"/>
      <c r="AA262" s="80"/>
      <c r="AB262" s="80"/>
      <c r="AC262" s="81"/>
      <c r="AD262" s="105"/>
      <c r="AE262" s="80"/>
      <c r="AF262" s="80"/>
      <c r="AG262" s="80"/>
      <c r="AH262" s="81"/>
      <c r="AI262" s="105"/>
      <c r="AJ262" s="80"/>
      <c r="AK262" s="80"/>
      <c r="AL262" s="80"/>
      <c r="AM262" s="81"/>
      <c r="AN262" s="105"/>
      <c r="AO262" s="80"/>
      <c r="AP262" s="80"/>
      <c r="AQ262" s="80"/>
      <c r="AR262" s="81"/>
      <c r="AS262" s="105"/>
      <c r="AT262" s="80"/>
      <c r="AU262" s="80"/>
      <c r="AV262" s="80"/>
      <c r="AW262" s="81"/>
      <c r="AX262" s="105"/>
      <c r="AY262" s="78"/>
      <c r="AZ262" s="78"/>
      <c r="BA262" s="78"/>
      <c r="BB262" s="81"/>
      <c r="BC262" s="105"/>
      <c r="BD262" s="78"/>
      <c r="BE262" s="78"/>
      <c r="BF262" s="78"/>
      <c r="BG262" s="81"/>
      <c r="BH262" s="105"/>
    </row>
    <row r="263" spans="1:60" s="106" customFormat="1" ht="24" customHeight="1" x14ac:dyDescent="0.3">
      <c r="A263" s="78"/>
      <c r="B263" s="78"/>
      <c r="C263" s="78"/>
      <c r="D263" s="79"/>
      <c r="E263" s="105"/>
      <c r="F263" s="80"/>
      <c r="G263" s="80"/>
      <c r="H263" s="80"/>
      <c r="I263" s="81"/>
      <c r="J263" s="105"/>
      <c r="K263" s="80"/>
      <c r="L263" s="80"/>
      <c r="M263" s="80"/>
      <c r="N263" s="81"/>
      <c r="O263" s="105"/>
      <c r="P263" s="78"/>
      <c r="Q263" s="78"/>
      <c r="R263" s="78"/>
      <c r="S263" s="79"/>
      <c r="T263" s="105"/>
      <c r="U263" s="78"/>
      <c r="V263" s="78"/>
      <c r="W263" s="78"/>
      <c r="X263" s="81"/>
      <c r="Y263" s="105"/>
      <c r="Z263" s="80"/>
      <c r="AA263" s="80"/>
      <c r="AB263" s="80"/>
      <c r="AC263" s="81"/>
      <c r="AD263" s="105"/>
      <c r="AE263" s="80"/>
      <c r="AF263" s="80"/>
      <c r="AG263" s="80"/>
      <c r="AH263" s="81"/>
      <c r="AI263" s="105"/>
      <c r="AJ263" s="80"/>
      <c r="AK263" s="80"/>
      <c r="AL263" s="80"/>
      <c r="AM263" s="81"/>
      <c r="AN263" s="105"/>
      <c r="AO263" s="80"/>
      <c r="AP263" s="80"/>
      <c r="AQ263" s="80"/>
      <c r="AR263" s="81"/>
      <c r="AS263" s="105"/>
      <c r="AT263" s="80"/>
      <c r="AU263" s="80"/>
      <c r="AV263" s="80"/>
      <c r="AW263" s="81"/>
      <c r="AX263" s="105"/>
      <c r="AY263" s="78"/>
      <c r="AZ263" s="78"/>
      <c r="BA263" s="78"/>
      <c r="BB263" s="81"/>
      <c r="BC263" s="105"/>
      <c r="BD263" s="78"/>
      <c r="BE263" s="78"/>
      <c r="BF263" s="78"/>
      <c r="BG263" s="81"/>
      <c r="BH263" s="105"/>
    </row>
    <row r="264" spans="1:60" s="106" customFormat="1" ht="24" customHeight="1" x14ac:dyDescent="0.3">
      <c r="A264" s="78"/>
      <c r="B264" s="78"/>
      <c r="C264" s="78"/>
      <c r="D264" s="79"/>
      <c r="E264" s="105"/>
      <c r="F264" s="80"/>
      <c r="G264" s="80"/>
      <c r="H264" s="80"/>
      <c r="I264" s="81"/>
      <c r="J264" s="105"/>
      <c r="K264" s="80"/>
      <c r="L264" s="80"/>
      <c r="M264" s="80"/>
      <c r="N264" s="81"/>
      <c r="O264" s="105"/>
      <c r="P264" s="78"/>
      <c r="Q264" s="78"/>
      <c r="R264" s="78"/>
      <c r="S264" s="79"/>
      <c r="T264" s="105"/>
      <c r="U264" s="78"/>
      <c r="V264" s="78"/>
      <c r="W264" s="78"/>
      <c r="X264" s="79"/>
      <c r="Y264" s="105"/>
      <c r="Z264" s="80"/>
      <c r="AA264" s="80"/>
      <c r="AB264" s="80"/>
      <c r="AC264" s="81"/>
      <c r="AD264" s="105"/>
      <c r="AE264" s="80"/>
      <c r="AF264" s="80"/>
      <c r="AG264" s="80"/>
      <c r="AH264" s="81"/>
      <c r="AI264" s="105"/>
      <c r="AJ264" s="80"/>
      <c r="AK264" s="80"/>
      <c r="AL264" s="80"/>
      <c r="AM264" s="81"/>
      <c r="AN264" s="105"/>
      <c r="AO264" s="80"/>
      <c r="AP264" s="80"/>
      <c r="AQ264" s="80"/>
      <c r="AR264" s="81"/>
      <c r="AS264" s="105"/>
      <c r="AT264" s="80"/>
      <c r="AU264" s="80"/>
      <c r="AV264" s="80"/>
      <c r="AW264" s="81"/>
      <c r="AX264" s="105"/>
      <c r="AY264" s="78"/>
      <c r="AZ264" s="78"/>
      <c r="BA264" s="78"/>
      <c r="BB264" s="79"/>
      <c r="BC264" s="105"/>
      <c r="BD264" s="78"/>
      <c r="BE264" s="78"/>
      <c r="BF264" s="78"/>
      <c r="BG264" s="79"/>
      <c r="BH264" s="105"/>
    </row>
    <row r="265" spans="1:60" s="106" customFormat="1" ht="24" customHeight="1" x14ac:dyDescent="0.3">
      <c r="A265" s="78"/>
      <c r="B265" s="78"/>
      <c r="C265" s="78"/>
      <c r="D265" s="79"/>
      <c r="E265" s="105"/>
      <c r="F265" s="80"/>
      <c r="G265" s="80"/>
      <c r="H265" s="80"/>
      <c r="I265" s="81"/>
      <c r="J265" s="105"/>
      <c r="K265" s="80"/>
      <c r="L265" s="80"/>
      <c r="M265" s="80"/>
      <c r="N265" s="81"/>
      <c r="O265" s="105"/>
      <c r="P265" s="78"/>
      <c r="Q265" s="78"/>
      <c r="R265" s="78"/>
      <c r="S265" s="79"/>
      <c r="T265" s="105"/>
      <c r="U265" s="78"/>
      <c r="V265" s="78"/>
      <c r="W265" s="78"/>
      <c r="X265" s="81"/>
      <c r="Y265" s="105"/>
      <c r="Z265" s="80"/>
      <c r="AA265" s="80"/>
      <c r="AB265" s="80"/>
      <c r="AC265" s="81"/>
      <c r="AD265" s="105"/>
      <c r="AE265" s="80"/>
      <c r="AF265" s="80"/>
      <c r="AG265" s="80"/>
      <c r="AH265" s="81"/>
      <c r="AI265" s="105"/>
      <c r="AJ265" s="80"/>
      <c r="AK265" s="80"/>
      <c r="AL265" s="80"/>
      <c r="AM265" s="81"/>
      <c r="AN265" s="105"/>
      <c r="AO265" s="80"/>
      <c r="AP265" s="80"/>
      <c r="AQ265" s="80"/>
      <c r="AR265" s="81"/>
      <c r="AS265" s="105"/>
      <c r="AT265" s="80"/>
      <c r="AU265" s="80"/>
      <c r="AV265" s="80"/>
      <c r="AW265" s="81"/>
      <c r="AX265" s="105"/>
      <c r="AY265" s="78"/>
      <c r="AZ265" s="78"/>
      <c r="BA265" s="78"/>
      <c r="BB265" s="81"/>
      <c r="BC265" s="105"/>
      <c r="BD265" s="78"/>
      <c r="BE265" s="78"/>
      <c r="BF265" s="78"/>
      <c r="BG265" s="81"/>
      <c r="BH265" s="105"/>
    </row>
    <row r="266" spans="1:60" s="106" customFormat="1" ht="24" customHeight="1" x14ac:dyDescent="0.3">
      <c r="A266" s="78"/>
      <c r="B266" s="78"/>
      <c r="C266" s="78"/>
      <c r="D266" s="79"/>
      <c r="E266" s="105"/>
      <c r="F266" s="80"/>
      <c r="G266" s="80"/>
      <c r="H266" s="80"/>
      <c r="I266" s="81"/>
      <c r="J266" s="105"/>
      <c r="K266" s="80"/>
      <c r="L266" s="80"/>
      <c r="M266" s="80"/>
      <c r="N266" s="81"/>
      <c r="O266" s="105"/>
      <c r="P266" s="78"/>
      <c r="Q266" s="78"/>
      <c r="R266" s="78"/>
      <c r="S266" s="79"/>
      <c r="T266" s="105"/>
      <c r="U266" s="78"/>
      <c r="V266" s="78"/>
      <c r="W266" s="78"/>
      <c r="X266" s="81"/>
      <c r="Y266" s="105"/>
      <c r="Z266" s="80"/>
      <c r="AA266" s="80"/>
      <c r="AB266" s="80"/>
      <c r="AC266" s="81"/>
      <c r="AD266" s="105"/>
      <c r="AE266" s="80"/>
      <c r="AF266" s="80"/>
      <c r="AG266" s="80"/>
      <c r="AH266" s="81"/>
      <c r="AI266" s="105"/>
      <c r="AJ266" s="80"/>
      <c r="AK266" s="80"/>
      <c r="AL266" s="80"/>
      <c r="AM266" s="81"/>
      <c r="AN266" s="105"/>
      <c r="AO266" s="80"/>
      <c r="AP266" s="80"/>
      <c r="AQ266" s="80"/>
      <c r="AR266" s="81"/>
      <c r="AS266" s="105"/>
      <c r="AT266" s="80"/>
      <c r="AU266" s="80"/>
      <c r="AV266" s="80"/>
      <c r="AW266" s="81"/>
      <c r="AX266" s="105"/>
      <c r="AY266" s="78"/>
      <c r="AZ266" s="78"/>
      <c r="BA266" s="78"/>
      <c r="BB266" s="81"/>
      <c r="BC266" s="105"/>
      <c r="BD266" s="78"/>
      <c r="BE266" s="78"/>
      <c r="BF266" s="78"/>
      <c r="BG266" s="81"/>
      <c r="BH266" s="105"/>
    </row>
    <row r="267" spans="1:60" s="106" customFormat="1" ht="24" customHeight="1" x14ac:dyDescent="0.3">
      <c r="A267" s="78"/>
      <c r="B267" s="78"/>
      <c r="C267" s="78"/>
      <c r="D267" s="79"/>
      <c r="E267" s="105"/>
      <c r="F267" s="80"/>
      <c r="G267" s="80"/>
      <c r="H267" s="80"/>
      <c r="I267" s="81"/>
      <c r="J267" s="105"/>
      <c r="K267" s="80"/>
      <c r="L267" s="80"/>
      <c r="M267" s="80"/>
      <c r="N267" s="81"/>
      <c r="O267" s="105"/>
      <c r="P267" s="78"/>
      <c r="Q267" s="78"/>
      <c r="R267" s="78"/>
      <c r="S267" s="79"/>
      <c r="T267" s="105"/>
      <c r="U267" s="78"/>
      <c r="V267" s="78"/>
      <c r="W267" s="78"/>
      <c r="X267" s="81"/>
      <c r="Y267" s="105"/>
      <c r="Z267" s="80"/>
      <c r="AA267" s="80"/>
      <c r="AB267" s="80"/>
      <c r="AC267" s="81"/>
      <c r="AD267" s="105"/>
      <c r="AE267" s="80"/>
      <c r="AF267" s="80"/>
      <c r="AG267" s="80"/>
      <c r="AH267" s="81"/>
      <c r="AI267" s="105"/>
      <c r="AJ267" s="80"/>
      <c r="AK267" s="80"/>
      <c r="AL267" s="80"/>
      <c r="AM267" s="81"/>
      <c r="AN267" s="105"/>
      <c r="AO267" s="80"/>
      <c r="AP267" s="80"/>
      <c r="AQ267" s="80"/>
      <c r="AR267" s="81"/>
      <c r="AS267" s="105"/>
      <c r="AT267" s="80"/>
      <c r="AU267" s="80"/>
      <c r="AV267" s="80"/>
      <c r="AW267" s="81"/>
      <c r="AX267" s="105"/>
      <c r="AY267" s="78"/>
      <c r="AZ267" s="78"/>
      <c r="BA267" s="78"/>
      <c r="BB267" s="81"/>
      <c r="BC267" s="105"/>
      <c r="BD267" s="78"/>
      <c r="BE267" s="78"/>
      <c r="BF267" s="78"/>
      <c r="BG267" s="81"/>
      <c r="BH267" s="105"/>
    </row>
    <row r="268" spans="1:60" s="106" customFormat="1" ht="24" customHeight="1" x14ac:dyDescent="0.3">
      <c r="A268" s="78"/>
      <c r="B268" s="78"/>
      <c r="C268" s="78"/>
      <c r="D268" s="79"/>
      <c r="E268" s="105"/>
      <c r="F268" s="80"/>
      <c r="G268" s="80"/>
      <c r="H268" s="80"/>
      <c r="I268" s="81"/>
      <c r="J268" s="105"/>
      <c r="K268" s="80"/>
      <c r="L268" s="80"/>
      <c r="M268" s="80"/>
      <c r="N268" s="81"/>
      <c r="O268" s="105"/>
      <c r="P268" s="78"/>
      <c r="Q268" s="78"/>
      <c r="R268" s="78"/>
      <c r="S268" s="79"/>
      <c r="T268" s="105"/>
      <c r="U268" s="78"/>
      <c r="V268" s="78"/>
      <c r="W268" s="78"/>
      <c r="X268" s="81"/>
      <c r="Y268" s="105"/>
      <c r="Z268" s="80"/>
      <c r="AA268" s="80"/>
      <c r="AB268" s="80"/>
      <c r="AC268" s="81"/>
      <c r="AD268" s="105"/>
      <c r="AE268" s="80"/>
      <c r="AF268" s="80"/>
      <c r="AG268" s="80"/>
      <c r="AH268" s="81"/>
      <c r="AI268" s="105"/>
      <c r="AJ268" s="80"/>
      <c r="AK268" s="80"/>
      <c r="AL268" s="80"/>
      <c r="AM268" s="81"/>
      <c r="AN268" s="105"/>
      <c r="AO268" s="80"/>
      <c r="AP268" s="80"/>
      <c r="AQ268" s="80"/>
      <c r="AR268" s="81"/>
      <c r="AS268" s="105"/>
      <c r="AT268" s="80"/>
      <c r="AU268" s="80"/>
      <c r="AV268" s="80"/>
      <c r="AW268" s="81"/>
      <c r="AX268" s="105"/>
      <c r="AY268" s="78"/>
      <c r="AZ268" s="78"/>
      <c r="BA268" s="78"/>
      <c r="BB268" s="81"/>
      <c r="BC268" s="105"/>
      <c r="BD268" s="78"/>
      <c r="BE268" s="78"/>
      <c r="BF268" s="78"/>
      <c r="BG268" s="81"/>
      <c r="BH268" s="105"/>
    </row>
    <row r="269" spans="1:60" s="106" customFormat="1" ht="24" customHeight="1" x14ac:dyDescent="0.3">
      <c r="A269" s="78"/>
      <c r="B269" s="78"/>
      <c r="C269" s="78"/>
      <c r="D269" s="79"/>
      <c r="E269" s="105"/>
      <c r="F269" s="80"/>
      <c r="G269" s="80"/>
      <c r="H269" s="80"/>
      <c r="I269" s="81"/>
      <c r="J269" s="105"/>
      <c r="K269" s="80"/>
      <c r="L269" s="80"/>
      <c r="M269" s="80"/>
      <c r="N269" s="81"/>
      <c r="O269" s="105"/>
      <c r="P269" s="78"/>
      <c r="Q269" s="78"/>
      <c r="R269" s="78"/>
      <c r="S269" s="79"/>
      <c r="T269" s="105"/>
      <c r="U269" s="78"/>
      <c r="V269" s="78"/>
      <c r="W269" s="78"/>
      <c r="X269" s="81"/>
      <c r="Y269" s="105"/>
      <c r="Z269" s="80"/>
      <c r="AA269" s="80"/>
      <c r="AB269" s="80"/>
      <c r="AC269" s="81"/>
      <c r="AD269" s="105"/>
      <c r="AE269" s="80"/>
      <c r="AF269" s="80"/>
      <c r="AG269" s="80"/>
      <c r="AH269" s="81"/>
      <c r="AI269" s="105"/>
      <c r="AJ269" s="80"/>
      <c r="AK269" s="80"/>
      <c r="AL269" s="80"/>
      <c r="AM269" s="81"/>
      <c r="AN269" s="105"/>
      <c r="AO269" s="80"/>
      <c r="AP269" s="80"/>
      <c r="AQ269" s="80"/>
      <c r="AR269" s="81"/>
      <c r="AS269" s="105"/>
      <c r="AT269" s="80"/>
      <c r="AU269" s="80"/>
      <c r="AV269" s="80"/>
      <c r="AW269" s="81"/>
      <c r="AX269" s="105"/>
      <c r="AY269" s="78"/>
      <c r="AZ269" s="78"/>
      <c r="BA269" s="78"/>
      <c r="BB269" s="81"/>
      <c r="BC269" s="105"/>
      <c r="BD269" s="78"/>
      <c r="BE269" s="78"/>
      <c r="BF269" s="78"/>
      <c r="BG269" s="81"/>
      <c r="BH269" s="105"/>
    </row>
    <row r="270" spans="1:60" s="106" customFormat="1" ht="24" customHeight="1" x14ac:dyDescent="0.3">
      <c r="A270" s="78"/>
      <c r="B270" s="78"/>
      <c r="C270" s="78"/>
      <c r="D270" s="79"/>
      <c r="E270" s="105"/>
      <c r="F270" s="80"/>
      <c r="G270" s="80"/>
      <c r="H270" s="80"/>
      <c r="I270" s="81"/>
      <c r="J270" s="105"/>
      <c r="K270" s="80"/>
      <c r="L270" s="80"/>
      <c r="M270" s="80"/>
      <c r="N270" s="81"/>
      <c r="O270" s="105"/>
      <c r="P270" s="78"/>
      <c r="Q270" s="78"/>
      <c r="R270" s="78"/>
      <c r="S270" s="79"/>
      <c r="T270" s="105"/>
      <c r="U270" s="78"/>
      <c r="V270" s="78"/>
      <c r="W270" s="78"/>
      <c r="X270" s="81"/>
      <c r="Y270" s="105"/>
      <c r="Z270" s="80"/>
      <c r="AA270" s="80"/>
      <c r="AB270" s="80"/>
      <c r="AC270" s="81"/>
      <c r="AD270" s="105"/>
      <c r="AE270" s="80"/>
      <c r="AF270" s="80"/>
      <c r="AG270" s="80"/>
      <c r="AH270" s="81"/>
      <c r="AI270" s="105"/>
      <c r="AJ270" s="80"/>
      <c r="AK270" s="80"/>
      <c r="AL270" s="80"/>
      <c r="AM270" s="81"/>
      <c r="AN270" s="105"/>
      <c r="AO270" s="80"/>
      <c r="AP270" s="80"/>
      <c r="AQ270" s="80"/>
      <c r="AR270" s="81"/>
      <c r="AS270" s="105"/>
      <c r="AT270" s="80"/>
      <c r="AU270" s="80"/>
      <c r="AV270" s="80"/>
      <c r="AW270" s="81"/>
      <c r="AX270" s="105"/>
      <c r="AY270" s="78"/>
      <c r="AZ270" s="78"/>
      <c r="BA270" s="78"/>
      <c r="BB270" s="81"/>
      <c r="BC270" s="105"/>
      <c r="BD270" s="78"/>
      <c r="BE270" s="78"/>
      <c r="BF270" s="78"/>
      <c r="BG270" s="81"/>
      <c r="BH270" s="105"/>
    </row>
    <row r="271" spans="1:60" s="106" customFormat="1" ht="24" customHeight="1" x14ac:dyDescent="0.3">
      <c r="A271" s="78"/>
      <c r="B271" s="78"/>
      <c r="C271" s="78"/>
      <c r="D271" s="79"/>
      <c r="E271" s="105"/>
      <c r="F271" s="80"/>
      <c r="G271" s="80"/>
      <c r="H271" s="80"/>
      <c r="I271" s="81"/>
      <c r="J271" s="105"/>
      <c r="K271" s="80"/>
      <c r="L271" s="80"/>
      <c r="M271" s="80"/>
      <c r="N271" s="81"/>
      <c r="O271" s="105"/>
      <c r="P271" s="78"/>
      <c r="Q271" s="78"/>
      <c r="R271" s="78"/>
      <c r="S271" s="79"/>
      <c r="T271" s="105"/>
      <c r="U271" s="78"/>
      <c r="V271" s="78"/>
      <c r="W271" s="78"/>
      <c r="X271" s="81"/>
      <c r="Y271" s="105"/>
      <c r="Z271" s="80"/>
      <c r="AA271" s="80"/>
      <c r="AB271" s="80"/>
      <c r="AC271" s="81"/>
      <c r="AD271" s="105"/>
      <c r="AE271" s="80"/>
      <c r="AF271" s="80"/>
      <c r="AG271" s="80"/>
      <c r="AH271" s="81"/>
      <c r="AI271" s="105"/>
      <c r="AJ271" s="80"/>
      <c r="AK271" s="80"/>
      <c r="AL271" s="80"/>
      <c r="AM271" s="81"/>
      <c r="AN271" s="105"/>
      <c r="AO271" s="80"/>
      <c r="AP271" s="80"/>
      <c r="AQ271" s="80"/>
      <c r="AR271" s="81"/>
      <c r="AS271" s="105"/>
      <c r="AT271" s="80"/>
      <c r="AU271" s="80"/>
      <c r="AV271" s="80"/>
      <c r="AW271" s="81"/>
      <c r="AX271" s="105"/>
      <c r="AY271" s="78"/>
      <c r="AZ271" s="78"/>
      <c r="BA271" s="78"/>
      <c r="BB271" s="81"/>
      <c r="BC271" s="105"/>
      <c r="BD271" s="78"/>
      <c r="BE271" s="78"/>
      <c r="BF271" s="78"/>
      <c r="BG271" s="81"/>
      <c r="BH271" s="105"/>
    </row>
    <row r="272" spans="1:60" s="106" customFormat="1" ht="24" customHeight="1" x14ac:dyDescent="0.3">
      <c r="A272" s="78"/>
      <c r="B272" s="78"/>
      <c r="C272" s="78"/>
      <c r="D272" s="79"/>
      <c r="E272" s="105"/>
      <c r="F272" s="80"/>
      <c r="G272" s="80"/>
      <c r="H272" s="80"/>
      <c r="I272" s="81"/>
      <c r="J272" s="105"/>
      <c r="K272" s="80"/>
      <c r="L272" s="80"/>
      <c r="M272" s="80"/>
      <c r="N272" s="81"/>
      <c r="O272" s="105"/>
      <c r="P272" s="78"/>
      <c r="Q272" s="78"/>
      <c r="R272" s="78"/>
      <c r="S272" s="79"/>
      <c r="T272" s="105"/>
      <c r="U272" s="78"/>
      <c r="V272" s="78"/>
      <c r="W272" s="78"/>
      <c r="X272" s="81"/>
      <c r="Y272" s="105"/>
      <c r="Z272" s="80"/>
      <c r="AA272" s="80"/>
      <c r="AB272" s="80"/>
      <c r="AC272" s="81"/>
      <c r="AD272" s="105"/>
      <c r="AE272" s="80"/>
      <c r="AF272" s="80"/>
      <c r="AG272" s="80"/>
      <c r="AH272" s="81"/>
      <c r="AI272" s="105"/>
      <c r="AJ272" s="80"/>
      <c r="AK272" s="80"/>
      <c r="AL272" s="80"/>
      <c r="AM272" s="81"/>
      <c r="AN272" s="105"/>
      <c r="AO272" s="80"/>
      <c r="AP272" s="80"/>
      <c r="AQ272" s="80"/>
      <c r="AR272" s="81"/>
      <c r="AS272" s="105"/>
      <c r="AT272" s="80"/>
      <c r="AU272" s="80"/>
      <c r="AV272" s="80"/>
      <c r="AW272" s="81"/>
      <c r="AX272" s="105"/>
      <c r="AY272" s="78"/>
      <c r="AZ272" s="78"/>
      <c r="BA272" s="78"/>
      <c r="BB272" s="81"/>
      <c r="BC272" s="105"/>
      <c r="BD272" s="78"/>
      <c r="BE272" s="78"/>
      <c r="BF272" s="78"/>
      <c r="BG272" s="81"/>
      <c r="BH272" s="105"/>
    </row>
    <row r="273" spans="1:60" s="106" customFormat="1" ht="24" customHeight="1" x14ac:dyDescent="0.3">
      <c r="A273" s="78"/>
      <c r="B273" s="78"/>
      <c r="C273" s="78"/>
      <c r="D273" s="79"/>
      <c r="E273" s="105"/>
      <c r="F273" s="80"/>
      <c r="G273" s="80"/>
      <c r="H273" s="80"/>
      <c r="I273" s="81"/>
      <c r="J273" s="105"/>
      <c r="K273" s="80"/>
      <c r="L273" s="80"/>
      <c r="M273" s="80"/>
      <c r="N273" s="81"/>
      <c r="O273" s="105"/>
      <c r="P273" s="78"/>
      <c r="Q273" s="78"/>
      <c r="R273" s="78"/>
      <c r="S273" s="79"/>
      <c r="T273" s="105"/>
      <c r="U273" s="78"/>
      <c r="V273" s="78"/>
      <c r="W273" s="78"/>
      <c r="X273" s="81"/>
      <c r="Y273" s="105"/>
      <c r="Z273" s="80"/>
      <c r="AA273" s="80"/>
      <c r="AB273" s="80"/>
      <c r="AC273" s="81"/>
      <c r="AD273" s="105"/>
      <c r="AE273" s="80"/>
      <c r="AF273" s="80"/>
      <c r="AG273" s="80"/>
      <c r="AH273" s="81"/>
      <c r="AI273" s="105"/>
      <c r="AJ273" s="80"/>
      <c r="AK273" s="80"/>
      <c r="AL273" s="80"/>
      <c r="AM273" s="81"/>
      <c r="AN273" s="105"/>
      <c r="AO273" s="80"/>
      <c r="AP273" s="80"/>
      <c r="AQ273" s="80"/>
      <c r="AR273" s="81"/>
      <c r="AS273" s="105"/>
      <c r="AT273" s="80"/>
      <c r="AU273" s="80"/>
      <c r="AV273" s="80"/>
      <c r="AW273" s="81"/>
      <c r="AX273" s="105"/>
      <c r="AY273" s="78"/>
      <c r="AZ273" s="78"/>
      <c r="BA273" s="78"/>
      <c r="BB273" s="81"/>
      <c r="BC273" s="105"/>
      <c r="BD273" s="78"/>
      <c r="BE273" s="78"/>
      <c r="BF273" s="78"/>
      <c r="BG273" s="81"/>
      <c r="BH273" s="105"/>
    </row>
    <row r="274" spans="1:60" s="106" customFormat="1" ht="24" customHeight="1" x14ac:dyDescent="0.3">
      <c r="A274" s="78"/>
      <c r="B274" s="78"/>
      <c r="C274" s="78"/>
      <c r="D274" s="79"/>
      <c r="E274" s="105"/>
      <c r="F274" s="80"/>
      <c r="G274" s="80"/>
      <c r="H274" s="80"/>
      <c r="I274" s="81"/>
      <c r="J274" s="105"/>
      <c r="K274" s="80"/>
      <c r="L274" s="80"/>
      <c r="M274" s="80"/>
      <c r="N274" s="81"/>
      <c r="O274" s="105"/>
      <c r="P274" s="78"/>
      <c r="Q274" s="78"/>
      <c r="R274" s="78"/>
      <c r="S274" s="79"/>
      <c r="T274" s="105"/>
      <c r="U274" s="78"/>
      <c r="V274" s="78"/>
      <c r="W274" s="78"/>
      <c r="X274" s="81"/>
      <c r="Y274" s="105"/>
      <c r="Z274" s="80"/>
      <c r="AA274" s="80"/>
      <c r="AB274" s="80"/>
      <c r="AC274" s="81"/>
      <c r="AD274" s="105"/>
      <c r="AE274" s="80"/>
      <c r="AF274" s="80"/>
      <c r="AG274" s="80"/>
      <c r="AH274" s="81"/>
      <c r="AI274" s="105"/>
      <c r="AJ274" s="80"/>
      <c r="AK274" s="80"/>
      <c r="AL274" s="80"/>
      <c r="AM274" s="81"/>
      <c r="AN274" s="105"/>
      <c r="AO274" s="80"/>
      <c r="AP274" s="80"/>
      <c r="AQ274" s="80"/>
      <c r="AR274" s="81"/>
      <c r="AS274" s="105"/>
      <c r="AT274" s="80"/>
      <c r="AU274" s="80"/>
      <c r="AV274" s="80"/>
      <c r="AW274" s="81"/>
      <c r="AX274" s="105"/>
      <c r="AY274" s="78"/>
      <c r="AZ274" s="78"/>
      <c r="BA274" s="78"/>
      <c r="BB274" s="81"/>
      <c r="BC274" s="105"/>
      <c r="BD274" s="78"/>
      <c r="BE274" s="78"/>
      <c r="BF274" s="78"/>
      <c r="BG274" s="81"/>
      <c r="BH274" s="105"/>
    </row>
    <row r="275" spans="1:60" s="106" customFormat="1" ht="24" customHeight="1" x14ac:dyDescent="0.3">
      <c r="A275" s="78"/>
      <c r="B275" s="78"/>
      <c r="C275" s="78"/>
      <c r="D275" s="79"/>
      <c r="E275" s="105"/>
      <c r="F275" s="80"/>
      <c r="G275" s="80"/>
      <c r="H275" s="80"/>
      <c r="I275" s="81"/>
      <c r="J275" s="105"/>
      <c r="K275" s="80"/>
      <c r="L275" s="80"/>
      <c r="M275" s="80"/>
      <c r="N275" s="81"/>
      <c r="O275" s="105"/>
      <c r="P275" s="78"/>
      <c r="Q275" s="78"/>
      <c r="R275" s="78"/>
      <c r="S275" s="79"/>
      <c r="T275" s="105"/>
      <c r="U275" s="78"/>
      <c r="V275" s="78"/>
      <c r="W275" s="78"/>
      <c r="X275" s="81"/>
      <c r="Y275" s="105"/>
      <c r="Z275" s="80"/>
      <c r="AA275" s="80"/>
      <c r="AB275" s="80"/>
      <c r="AC275" s="81"/>
      <c r="AD275" s="105"/>
      <c r="AE275" s="80"/>
      <c r="AF275" s="80"/>
      <c r="AG275" s="80"/>
      <c r="AH275" s="81"/>
      <c r="AI275" s="105"/>
      <c r="AJ275" s="80"/>
      <c r="AK275" s="80"/>
      <c r="AL275" s="80"/>
      <c r="AM275" s="81"/>
      <c r="AN275" s="105"/>
      <c r="AO275" s="80"/>
      <c r="AP275" s="80"/>
      <c r="AQ275" s="80"/>
      <c r="AR275" s="81"/>
      <c r="AS275" s="105"/>
      <c r="AT275" s="80"/>
      <c r="AU275" s="80"/>
      <c r="AV275" s="80"/>
      <c r="AW275" s="81"/>
      <c r="AX275" s="105"/>
      <c r="AY275" s="78"/>
      <c r="AZ275" s="78"/>
      <c r="BA275" s="78"/>
      <c r="BB275" s="81"/>
      <c r="BC275" s="105"/>
      <c r="BD275" s="78"/>
      <c r="BE275" s="78"/>
      <c r="BF275" s="78"/>
      <c r="BG275" s="81"/>
      <c r="BH275" s="105"/>
    </row>
    <row r="276" spans="1:60" s="106" customFormat="1" ht="24" customHeight="1" x14ac:dyDescent="0.3">
      <c r="A276" s="78"/>
      <c r="B276" s="78"/>
      <c r="C276" s="78"/>
      <c r="D276" s="79"/>
      <c r="E276" s="105"/>
      <c r="F276" s="80"/>
      <c r="G276" s="80"/>
      <c r="H276" s="80"/>
      <c r="I276" s="81"/>
      <c r="J276" s="105"/>
      <c r="K276" s="80"/>
      <c r="L276" s="80"/>
      <c r="M276" s="80"/>
      <c r="N276" s="81"/>
      <c r="O276" s="105"/>
      <c r="P276" s="78"/>
      <c r="Q276" s="78"/>
      <c r="R276" s="78"/>
      <c r="S276" s="79"/>
      <c r="T276" s="105"/>
      <c r="U276" s="78"/>
      <c r="V276" s="78"/>
      <c r="W276" s="78"/>
      <c r="X276" s="79"/>
      <c r="Y276" s="105"/>
      <c r="Z276" s="80"/>
      <c r="AA276" s="80"/>
      <c r="AB276" s="80"/>
      <c r="AC276" s="81"/>
      <c r="AD276" s="105"/>
      <c r="AE276" s="80"/>
      <c r="AF276" s="80"/>
      <c r="AG276" s="80"/>
      <c r="AH276" s="81"/>
      <c r="AI276" s="105"/>
      <c r="AJ276" s="80"/>
      <c r="AK276" s="80"/>
      <c r="AL276" s="80"/>
      <c r="AM276" s="81"/>
      <c r="AN276" s="105"/>
      <c r="AO276" s="80"/>
      <c r="AP276" s="80"/>
      <c r="AQ276" s="80"/>
      <c r="AR276" s="81"/>
      <c r="AS276" s="105"/>
      <c r="AT276" s="80"/>
      <c r="AU276" s="80"/>
      <c r="AV276" s="80"/>
      <c r="AW276" s="81"/>
      <c r="AX276" s="105"/>
      <c r="AY276" s="78"/>
      <c r="AZ276" s="78"/>
      <c r="BA276" s="78"/>
      <c r="BB276" s="79"/>
      <c r="BC276" s="105"/>
      <c r="BD276" s="78"/>
      <c r="BE276" s="78"/>
      <c r="BF276" s="78"/>
      <c r="BG276" s="79"/>
      <c r="BH276" s="105"/>
    </row>
    <row r="277" spans="1:60" s="106" customFormat="1" ht="24" customHeight="1" x14ac:dyDescent="0.3">
      <c r="A277" s="78"/>
      <c r="B277" s="78"/>
      <c r="C277" s="78"/>
      <c r="D277" s="79"/>
      <c r="E277" s="105"/>
      <c r="F277" s="80"/>
      <c r="G277" s="80"/>
      <c r="H277" s="80"/>
      <c r="I277" s="81"/>
      <c r="J277" s="105"/>
      <c r="K277" s="80"/>
      <c r="L277" s="80"/>
      <c r="M277" s="80"/>
      <c r="N277" s="81"/>
      <c r="O277" s="105"/>
      <c r="P277" s="78"/>
      <c r="Q277" s="78"/>
      <c r="R277" s="78"/>
      <c r="S277" s="79"/>
      <c r="T277" s="105"/>
      <c r="U277" s="78"/>
      <c r="V277" s="78"/>
      <c r="W277" s="78"/>
      <c r="X277" s="81"/>
      <c r="Y277" s="105"/>
      <c r="Z277" s="80"/>
      <c r="AA277" s="80"/>
      <c r="AB277" s="80"/>
      <c r="AC277" s="81"/>
      <c r="AD277" s="105"/>
      <c r="AE277" s="80"/>
      <c r="AF277" s="80"/>
      <c r="AG277" s="80"/>
      <c r="AH277" s="81"/>
      <c r="AI277" s="105"/>
      <c r="AJ277" s="80"/>
      <c r="AK277" s="80"/>
      <c r="AL277" s="80"/>
      <c r="AM277" s="81"/>
      <c r="AN277" s="105"/>
      <c r="AO277" s="80"/>
      <c r="AP277" s="80"/>
      <c r="AQ277" s="80"/>
      <c r="AR277" s="81"/>
      <c r="AS277" s="105"/>
      <c r="AT277" s="80"/>
      <c r="AU277" s="80"/>
      <c r="AV277" s="80"/>
      <c r="AW277" s="81"/>
      <c r="AX277" s="105"/>
      <c r="AY277" s="78"/>
      <c r="AZ277" s="78"/>
      <c r="BA277" s="78"/>
      <c r="BB277" s="81"/>
      <c r="BC277" s="105"/>
      <c r="BD277" s="78"/>
      <c r="BE277" s="78"/>
      <c r="BF277" s="78"/>
      <c r="BG277" s="81"/>
      <c r="BH277" s="105"/>
    </row>
    <row r="278" spans="1:60" s="106" customFormat="1" ht="24" customHeight="1" x14ac:dyDescent="0.3">
      <c r="A278" s="78"/>
      <c r="B278" s="78"/>
      <c r="C278" s="78"/>
      <c r="D278" s="79"/>
      <c r="E278" s="105"/>
      <c r="F278" s="80"/>
      <c r="G278" s="80"/>
      <c r="H278" s="80"/>
      <c r="I278" s="81"/>
      <c r="J278" s="105"/>
      <c r="K278" s="80"/>
      <c r="L278" s="80"/>
      <c r="M278" s="80"/>
      <c r="N278" s="81"/>
      <c r="O278" s="105"/>
      <c r="P278" s="78"/>
      <c r="Q278" s="78"/>
      <c r="R278" s="78"/>
      <c r="S278" s="79"/>
      <c r="T278" s="105"/>
      <c r="U278" s="78"/>
      <c r="V278" s="78"/>
      <c r="W278" s="78"/>
      <c r="X278" s="81"/>
      <c r="Y278" s="105"/>
      <c r="Z278" s="80"/>
      <c r="AA278" s="80"/>
      <c r="AB278" s="80"/>
      <c r="AC278" s="81"/>
      <c r="AD278" s="105"/>
      <c r="AE278" s="80"/>
      <c r="AF278" s="80"/>
      <c r="AG278" s="80"/>
      <c r="AH278" s="81"/>
      <c r="AI278" s="105"/>
      <c r="AJ278" s="80"/>
      <c r="AK278" s="80"/>
      <c r="AL278" s="80"/>
      <c r="AM278" s="81"/>
      <c r="AN278" s="105"/>
      <c r="AO278" s="80"/>
      <c r="AP278" s="80"/>
      <c r="AQ278" s="80"/>
      <c r="AR278" s="81"/>
      <c r="AS278" s="105"/>
      <c r="AT278" s="80"/>
      <c r="AU278" s="80"/>
      <c r="AV278" s="80"/>
      <c r="AW278" s="81"/>
      <c r="AX278" s="105"/>
      <c r="AY278" s="78"/>
      <c r="AZ278" s="78"/>
      <c r="BA278" s="78"/>
      <c r="BB278" s="81"/>
      <c r="BC278" s="105"/>
      <c r="BD278" s="78"/>
      <c r="BE278" s="78"/>
      <c r="BF278" s="78"/>
      <c r="BG278" s="81"/>
      <c r="BH278" s="105"/>
    </row>
    <row r="279" spans="1:60" s="106" customFormat="1" ht="24" customHeight="1" x14ac:dyDescent="0.3">
      <c r="A279" s="78"/>
      <c r="B279" s="78"/>
      <c r="C279" s="78"/>
      <c r="D279" s="79"/>
      <c r="E279" s="105"/>
      <c r="F279" s="80"/>
      <c r="G279" s="80"/>
      <c r="H279" s="80"/>
      <c r="I279" s="81"/>
      <c r="J279" s="105"/>
      <c r="K279" s="80"/>
      <c r="L279" s="80"/>
      <c r="M279" s="80"/>
      <c r="N279" s="81"/>
      <c r="O279" s="105"/>
      <c r="P279" s="78"/>
      <c r="Q279" s="78"/>
      <c r="R279" s="78"/>
      <c r="S279" s="79"/>
      <c r="T279" s="105"/>
      <c r="U279" s="78"/>
      <c r="V279" s="78"/>
      <c r="W279" s="78"/>
      <c r="X279" s="81"/>
      <c r="Y279" s="105"/>
      <c r="Z279" s="80"/>
      <c r="AA279" s="80"/>
      <c r="AB279" s="80"/>
      <c r="AC279" s="81"/>
      <c r="AD279" s="105"/>
      <c r="AE279" s="80"/>
      <c r="AF279" s="80"/>
      <c r="AG279" s="80"/>
      <c r="AH279" s="81"/>
      <c r="AI279" s="105"/>
      <c r="AJ279" s="80"/>
      <c r="AK279" s="80"/>
      <c r="AL279" s="80"/>
      <c r="AM279" s="81"/>
      <c r="AN279" s="105"/>
      <c r="AO279" s="80"/>
      <c r="AP279" s="80"/>
      <c r="AQ279" s="80"/>
      <c r="AR279" s="81"/>
      <c r="AS279" s="105"/>
      <c r="AT279" s="80"/>
      <c r="AU279" s="80"/>
      <c r="AV279" s="80"/>
      <c r="AW279" s="81"/>
      <c r="AX279" s="105"/>
      <c r="AY279" s="78"/>
      <c r="AZ279" s="78"/>
      <c r="BA279" s="78"/>
      <c r="BB279" s="81"/>
      <c r="BC279" s="105"/>
      <c r="BD279" s="78"/>
      <c r="BE279" s="78"/>
      <c r="BF279" s="78"/>
      <c r="BG279" s="81"/>
      <c r="BH279" s="105"/>
    </row>
    <row r="280" spans="1:60" s="106" customFormat="1" ht="24" customHeight="1" x14ac:dyDescent="0.3">
      <c r="A280" s="78"/>
      <c r="B280" s="78"/>
      <c r="C280" s="78"/>
      <c r="D280" s="79"/>
      <c r="E280" s="105"/>
      <c r="F280" s="80"/>
      <c r="G280" s="80"/>
      <c r="H280" s="80"/>
      <c r="I280" s="81"/>
      <c r="J280" s="105"/>
      <c r="K280" s="80"/>
      <c r="L280" s="80"/>
      <c r="M280" s="80"/>
      <c r="N280" s="81"/>
      <c r="O280" s="105"/>
      <c r="P280" s="78"/>
      <c r="Q280" s="78"/>
      <c r="R280" s="78"/>
      <c r="S280" s="79"/>
      <c r="T280" s="105"/>
      <c r="U280" s="78"/>
      <c r="V280" s="78"/>
      <c r="W280" s="78"/>
      <c r="X280" s="81"/>
      <c r="Y280" s="105"/>
      <c r="Z280" s="80"/>
      <c r="AA280" s="80"/>
      <c r="AB280" s="80"/>
      <c r="AC280" s="81"/>
      <c r="AD280" s="105"/>
      <c r="AE280" s="80"/>
      <c r="AF280" s="80"/>
      <c r="AG280" s="80"/>
      <c r="AH280" s="81"/>
      <c r="AI280" s="105"/>
      <c r="AJ280" s="80"/>
      <c r="AK280" s="80"/>
      <c r="AL280" s="80"/>
      <c r="AM280" s="81"/>
      <c r="AN280" s="105"/>
      <c r="AO280" s="80"/>
      <c r="AP280" s="80"/>
      <c r="AQ280" s="80"/>
      <c r="AR280" s="81"/>
      <c r="AS280" s="105"/>
      <c r="AT280" s="80"/>
      <c r="AU280" s="80"/>
      <c r="AV280" s="80"/>
      <c r="AW280" s="81"/>
      <c r="AX280" s="105"/>
      <c r="AY280" s="78"/>
      <c r="AZ280" s="78"/>
      <c r="BA280" s="78"/>
      <c r="BB280" s="81"/>
      <c r="BC280" s="105"/>
      <c r="BD280" s="78"/>
      <c r="BE280" s="78"/>
      <c r="BF280" s="78"/>
      <c r="BG280" s="81"/>
      <c r="BH280" s="105"/>
    </row>
    <row r="281" spans="1:60" s="106" customFormat="1" ht="24" customHeight="1" x14ac:dyDescent="0.3">
      <c r="A281" s="78"/>
      <c r="B281" s="78"/>
      <c r="C281" s="78"/>
      <c r="D281" s="79"/>
      <c r="E281" s="105"/>
      <c r="F281" s="80"/>
      <c r="G281" s="80"/>
      <c r="H281" s="80"/>
      <c r="I281" s="81"/>
      <c r="J281" s="105"/>
      <c r="K281" s="80"/>
      <c r="L281" s="80"/>
      <c r="M281" s="80"/>
      <c r="N281" s="81"/>
      <c r="O281" s="105"/>
      <c r="P281" s="78"/>
      <c r="Q281" s="78"/>
      <c r="R281" s="78"/>
      <c r="S281" s="79"/>
      <c r="T281" s="105"/>
      <c r="U281" s="78"/>
      <c r="V281" s="78"/>
      <c r="W281" s="78"/>
      <c r="X281" s="81"/>
      <c r="Y281" s="105"/>
      <c r="Z281" s="80"/>
      <c r="AA281" s="80"/>
      <c r="AB281" s="80"/>
      <c r="AC281" s="81"/>
      <c r="AD281" s="105"/>
      <c r="AE281" s="80"/>
      <c r="AF281" s="80"/>
      <c r="AG281" s="80"/>
      <c r="AH281" s="81"/>
      <c r="AI281" s="105"/>
      <c r="AJ281" s="80"/>
      <c r="AK281" s="80"/>
      <c r="AL281" s="80"/>
      <c r="AM281" s="81"/>
      <c r="AN281" s="105"/>
      <c r="AO281" s="80"/>
      <c r="AP281" s="80"/>
      <c r="AQ281" s="80"/>
      <c r="AR281" s="81"/>
      <c r="AS281" s="105"/>
      <c r="AT281" s="80"/>
      <c r="AU281" s="80"/>
      <c r="AV281" s="80"/>
      <c r="AW281" s="81"/>
      <c r="AX281" s="105"/>
      <c r="AY281" s="78"/>
      <c r="AZ281" s="78"/>
      <c r="BA281" s="78"/>
      <c r="BB281" s="81"/>
      <c r="BC281" s="105"/>
      <c r="BD281" s="78"/>
      <c r="BE281" s="78"/>
      <c r="BF281" s="78"/>
      <c r="BG281" s="81"/>
      <c r="BH281" s="105"/>
    </row>
    <row r="282" spans="1:60" s="106" customFormat="1" ht="24" customHeight="1" x14ac:dyDescent="0.3">
      <c r="A282" s="78"/>
      <c r="B282" s="78"/>
      <c r="C282" s="78"/>
      <c r="D282" s="79"/>
      <c r="E282" s="105"/>
      <c r="F282" s="80"/>
      <c r="G282" s="80"/>
      <c r="H282" s="80"/>
      <c r="I282" s="81"/>
      <c r="J282" s="105"/>
      <c r="K282" s="80"/>
      <c r="L282" s="80"/>
      <c r="M282" s="80"/>
      <c r="N282" s="81"/>
      <c r="O282" s="105"/>
      <c r="P282" s="78"/>
      <c r="Q282" s="78"/>
      <c r="R282" s="78"/>
      <c r="S282" s="79"/>
      <c r="T282" s="105"/>
      <c r="U282" s="78"/>
      <c r="V282" s="78"/>
      <c r="W282" s="78"/>
      <c r="X282" s="81"/>
      <c r="Y282" s="105"/>
      <c r="Z282" s="80"/>
      <c r="AA282" s="80"/>
      <c r="AB282" s="80"/>
      <c r="AC282" s="81"/>
      <c r="AD282" s="105"/>
      <c r="AE282" s="80"/>
      <c r="AF282" s="80"/>
      <c r="AG282" s="80"/>
      <c r="AH282" s="81"/>
      <c r="AI282" s="105"/>
      <c r="AJ282" s="80"/>
      <c r="AK282" s="80"/>
      <c r="AL282" s="80"/>
      <c r="AM282" s="81"/>
      <c r="AN282" s="105"/>
      <c r="AO282" s="80"/>
      <c r="AP282" s="80"/>
      <c r="AQ282" s="80"/>
      <c r="AR282" s="81"/>
      <c r="AS282" s="105"/>
      <c r="AT282" s="80"/>
      <c r="AU282" s="80"/>
      <c r="AV282" s="80"/>
      <c r="AW282" s="81"/>
      <c r="AX282" s="105"/>
      <c r="AY282" s="78"/>
      <c r="AZ282" s="78"/>
      <c r="BA282" s="78"/>
      <c r="BB282" s="81"/>
      <c r="BC282" s="105"/>
      <c r="BD282" s="78"/>
      <c r="BE282" s="78"/>
      <c r="BF282" s="78"/>
      <c r="BG282" s="81"/>
      <c r="BH282" s="105"/>
    </row>
    <row r="283" spans="1:60" s="106" customFormat="1" ht="24" customHeight="1" x14ac:dyDescent="0.3">
      <c r="A283" s="78"/>
      <c r="B283" s="78"/>
      <c r="C283" s="78"/>
      <c r="D283" s="79"/>
      <c r="E283" s="105"/>
      <c r="F283" s="80"/>
      <c r="G283" s="80"/>
      <c r="H283" s="80"/>
      <c r="I283" s="81"/>
      <c r="J283" s="105"/>
      <c r="K283" s="80"/>
      <c r="L283" s="80"/>
      <c r="M283" s="80"/>
      <c r="N283" s="81"/>
      <c r="O283" s="105"/>
      <c r="P283" s="78"/>
      <c r="Q283" s="78"/>
      <c r="R283" s="78"/>
      <c r="S283" s="79"/>
      <c r="T283" s="105"/>
      <c r="U283" s="78"/>
      <c r="V283" s="78"/>
      <c r="W283" s="78"/>
      <c r="X283" s="81"/>
      <c r="Y283" s="105"/>
      <c r="Z283" s="80"/>
      <c r="AA283" s="80"/>
      <c r="AB283" s="80"/>
      <c r="AC283" s="81"/>
      <c r="AD283" s="105"/>
      <c r="AE283" s="80"/>
      <c r="AF283" s="80"/>
      <c r="AG283" s="80"/>
      <c r="AH283" s="81"/>
      <c r="AI283" s="105"/>
      <c r="AJ283" s="80"/>
      <c r="AK283" s="80"/>
      <c r="AL283" s="80"/>
      <c r="AM283" s="81"/>
      <c r="AN283" s="105"/>
      <c r="AO283" s="80"/>
      <c r="AP283" s="80"/>
      <c r="AQ283" s="80"/>
      <c r="AR283" s="81"/>
      <c r="AS283" s="105"/>
      <c r="AT283" s="80"/>
      <c r="AU283" s="80"/>
      <c r="AV283" s="80"/>
      <c r="AW283" s="81"/>
      <c r="AX283" s="105"/>
      <c r="AY283" s="78"/>
      <c r="AZ283" s="78"/>
      <c r="BA283" s="78"/>
      <c r="BB283" s="81"/>
      <c r="BC283" s="105"/>
      <c r="BD283" s="78"/>
      <c r="BE283" s="78"/>
      <c r="BF283" s="78"/>
      <c r="BG283" s="81"/>
      <c r="BH283" s="105"/>
    </row>
    <row r="284" spans="1:60" s="106" customFormat="1" ht="24" customHeight="1" x14ac:dyDescent="0.3">
      <c r="A284" s="78"/>
      <c r="B284" s="78"/>
      <c r="C284" s="78"/>
      <c r="D284" s="79"/>
      <c r="E284" s="105"/>
      <c r="F284" s="80"/>
      <c r="G284" s="80"/>
      <c r="H284" s="80"/>
      <c r="I284" s="81"/>
      <c r="J284" s="105"/>
      <c r="K284" s="80"/>
      <c r="L284" s="80"/>
      <c r="M284" s="80"/>
      <c r="N284" s="81"/>
      <c r="O284" s="105"/>
      <c r="P284" s="78"/>
      <c r="Q284" s="78"/>
      <c r="R284" s="78"/>
      <c r="S284" s="79"/>
      <c r="T284" s="105"/>
      <c r="U284" s="78"/>
      <c r="V284" s="78"/>
      <c r="W284" s="78"/>
      <c r="X284" s="81"/>
      <c r="Y284" s="105"/>
      <c r="Z284" s="80"/>
      <c r="AA284" s="80"/>
      <c r="AB284" s="80"/>
      <c r="AC284" s="81"/>
      <c r="AD284" s="105"/>
      <c r="AE284" s="80"/>
      <c r="AF284" s="80"/>
      <c r="AG284" s="80"/>
      <c r="AH284" s="81"/>
      <c r="AI284" s="105"/>
      <c r="AJ284" s="80"/>
      <c r="AK284" s="80"/>
      <c r="AL284" s="80"/>
      <c r="AM284" s="81"/>
      <c r="AN284" s="105"/>
      <c r="AO284" s="80"/>
      <c r="AP284" s="80"/>
      <c r="AQ284" s="80"/>
      <c r="AR284" s="81"/>
      <c r="AS284" s="105"/>
      <c r="AT284" s="80"/>
      <c r="AU284" s="80"/>
      <c r="AV284" s="80"/>
      <c r="AW284" s="81"/>
      <c r="AX284" s="105"/>
      <c r="AY284" s="78"/>
      <c r="AZ284" s="78"/>
      <c r="BA284" s="78"/>
      <c r="BB284" s="81"/>
      <c r="BC284" s="105"/>
      <c r="BD284" s="78"/>
      <c r="BE284" s="78"/>
      <c r="BF284" s="78"/>
      <c r="BG284" s="81"/>
      <c r="BH284" s="105"/>
    </row>
    <row r="285" spans="1:60" s="106" customFormat="1" ht="24" customHeight="1" x14ac:dyDescent="0.3">
      <c r="A285" s="78"/>
      <c r="B285" s="78"/>
      <c r="C285" s="78"/>
      <c r="D285" s="79"/>
      <c r="E285" s="105"/>
      <c r="F285" s="80"/>
      <c r="G285" s="80"/>
      <c r="H285" s="80"/>
      <c r="I285" s="81"/>
      <c r="J285" s="105"/>
      <c r="K285" s="80"/>
      <c r="L285" s="80"/>
      <c r="M285" s="80"/>
      <c r="N285" s="81"/>
      <c r="O285" s="105"/>
      <c r="P285" s="78"/>
      <c r="Q285" s="78"/>
      <c r="R285" s="78"/>
      <c r="S285" s="79"/>
      <c r="T285" s="105"/>
      <c r="U285" s="78"/>
      <c r="V285" s="78"/>
      <c r="W285" s="78"/>
      <c r="X285" s="81"/>
      <c r="Y285" s="105"/>
      <c r="Z285" s="80"/>
      <c r="AA285" s="80"/>
      <c r="AB285" s="80"/>
      <c r="AC285" s="81"/>
      <c r="AD285" s="105"/>
      <c r="AE285" s="80"/>
      <c r="AF285" s="80"/>
      <c r="AG285" s="80"/>
      <c r="AH285" s="81"/>
      <c r="AI285" s="105"/>
      <c r="AJ285" s="80"/>
      <c r="AK285" s="80"/>
      <c r="AL285" s="80"/>
      <c r="AM285" s="81"/>
      <c r="AN285" s="105"/>
      <c r="AO285" s="80"/>
      <c r="AP285" s="80"/>
      <c r="AQ285" s="80"/>
      <c r="AR285" s="81"/>
      <c r="AS285" s="105"/>
      <c r="AT285" s="80"/>
      <c r="AU285" s="80"/>
      <c r="AV285" s="80"/>
      <c r="AW285" s="81"/>
      <c r="AX285" s="105"/>
      <c r="AY285" s="78"/>
      <c r="AZ285" s="78"/>
      <c r="BA285" s="78"/>
      <c r="BB285" s="81"/>
      <c r="BC285" s="105"/>
      <c r="BD285" s="78"/>
      <c r="BE285" s="78"/>
      <c r="BF285" s="78"/>
      <c r="BG285" s="81"/>
      <c r="BH285" s="105"/>
    </row>
    <row r="286" spans="1:60" s="106" customFormat="1" ht="24" customHeight="1" x14ac:dyDescent="0.3">
      <c r="A286" s="78"/>
      <c r="B286" s="78"/>
      <c r="C286" s="78"/>
      <c r="D286" s="79"/>
      <c r="E286" s="105"/>
      <c r="F286" s="80"/>
      <c r="G286" s="80"/>
      <c r="H286" s="80"/>
      <c r="I286" s="81"/>
      <c r="J286" s="105"/>
      <c r="K286" s="80"/>
      <c r="L286" s="80"/>
      <c r="M286" s="80"/>
      <c r="N286" s="81"/>
      <c r="O286" s="105"/>
      <c r="P286" s="78"/>
      <c r="Q286" s="78"/>
      <c r="R286" s="78"/>
      <c r="S286" s="79"/>
      <c r="T286" s="105"/>
      <c r="U286" s="78"/>
      <c r="V286" s="78"/>
      <c r="W286" s="78"/>
      <c r="X286" s="81"/>
      <c r="Y286" s="105"/>
      <c r="Z286" s="80"/>
      <c r="AA286" s="80"/>
      <c r="AB286" s="80"/>
      <c r="AC286" s="81"/>
      <c r="AD286" s="105"/>
      <c r="AE286" s="80"/>
      <c r="AF286" s="80"/>
      <c r="AG286" s="80"/>
      <c r="AH286" s="81"/>
      <c r="AI286" s="105"/>
      <c r="AJ286" s="80"/>
      <c r="AK286" s="80"/>
      <c r="AL286" s="80"/>
      <c r="AM286" s="81"/>
      <c r="AN286" s="105"/>
      <c r="AO286" s="80"/>
      <c r="AP286" s="80"/>
      <c r="AQ286" s="80"/>
      <c r="AR286" s="81"/>
      <c r="AS286" s="105"/>
      <c r="AT286" s="80"/>
      <c r="AU286" s="80"/>
      <c r="AV286" s="80"/>
      <c r="AW286" s="81"/>
      <c r="AX286" s="105"/>
      <c r="AY286" s="78"/>
      <c r="AZ286" s="78"/>
      <c r="BA286" s="78"/>
      <c r="BB286" s="81"/>
      <c r="BC286" s="105"/>
      <c r="BD286" s="78"/>
      <c r="BE286" s="78"/>
      <c r="BF286" s="78"/>
      <c r="BG286" s="81"/>
      <c r="BH286" s="105"/>
    </row>
    <row r="287" spans="1:60" s="106" customFormat="1" ht="24" customHeight="1" x14ac:dyDescent="0.3">
      <c r="A287" s="78"/>
      <c r="B287" s="78"/>
      <c r="C287" s="78"/>
      <c r="D287" s="79"/>
      <c r="E287" s="105"/>
      <c r="F287" s="80"/>
      <c r="G287" s="80"/>
      <c r="H287" s="80"/>
      <c r="I287" s="81"/>
      <c r="J287" s="105"/>
      <c r="K287" s="80"/>
      <c r="L287" s="80"/>
      <c r="M287" s="80"/>
      <c r="N287" s="81"/>
      <c r="O287" s="105"/>
      <c r="P287" s="78"/>
      <c r="Q287" s="78"/>
      <c r="R287" s="78"/>
      <c r="S287" s="79"/>
      <c r="T287" s="105"/>
      <c r="U287" s="78"/>
      <c r="V287" s="78"/>
      <c r="W287" s="78"/>
      <c r="X287" s="81"/>
      <c r="Y287" s="105"/>
      <c r="Z287" s="80"/>
      <c r="AA287" s="80"/>
      <c r="AB287" s="80"/>
      <c r="AC287" s="81"/>
      <c r="AD287" s="105"/>
      <c r="AE287" s="80"/>
      <c r="AF287" s="80"/>
      <c r="AG287" s="80"/>
      <c r="AH287" s="81"/>
      <c r="AI287" s="105"/>
      <c r="AJ287" s="80"/>
      <c r="AK287" s="80"/>
      <c r="AL287" s="80"/>
      <c r="AM287" s="81"/>
      <c r="AN287" s="105"/>
      <c r="AO287" s="80"/>
      <c r="AP287" s="80"/>
      <c r="AQ287" s="80"/>
      <c r="AR287" s="81"/>
      <c r="AS287" s="105"/>
      <c r="AT287" s="80"/>
      <c r="AU287" s="80"/>
      <c r="AV287" s="80"/>
      <c r="AW287" s="81"/>
      <c r="AX287" s="105"/>
      <c r="AY287" s="78"/>
      <c r="AZ287" s="78"/>
      <c r="BA287" s="78"/>
      <c r="BB287" s="81"/>
      <c r="BC287" s="105"/>
      <c r="BD287" s="78"/>
      <c r="BE287" s="78"/>
      <c r="BF287" s="78"/>
      <c r="BG287" s="81"/>
      <c r="BH287" s="105"/>
    </row>
    <row r="288" spans="1:60" s="106" customFormat="1" ht="24" customHeight="1" x14ac:dyDescent="0.3">
      <c r="A288" s="78"/>
      <c r="B288" s="78"/>
      <c r="C288" s="78"/>
      <c r="D288" s="79"/>
      <c r="E288" s="105"/>
      <c r="F288" s="80"/>
      <c r="G288" s="80"/>
      <c r="H288" s="80"/>
      <c r="I288" s="81"/>
      <c r="J288" s="105"/>
      <c r="K288" s="80"/>
      <c r="L288" s="80"/>
      <c r="M288" s="80"/>
      <c r="N288" s="81"/>
      <c r="O288" s="105"/>
      <c r="P288" s="78"/>
      <c r="Q288" s="78"/>
      <c r="R288" s="78"/>
      <c r="S288" s="79"/>
      <c r="T288" s="105"/>
      <c r="U288" s="78"/>
      <c r="V288" s="78"/>
      <c r="W288" s="78"/>
      <c r="X288" s="81"/>
      <c r="Y288" s="105"/>
      <c r="Z288" s="80"/>
      <c r="AA288" s="80"/>
      <c r="AB288" s="80"/>
      <c r="AC288" s="81"/>
      <c r="AD288" s="105"/>
      <c r="AE288" s="80"/>
      <c r="AF288" s="80"/>
      <c r="AG288" s="80"/>
      <c r="AH288" s="81"/>
      <c r="AI288" s="105"/>
      <c r="AJ288" s="80"/>
      <c r="AK288" s="80"/>
      <c r="AL288" s="80"/>
      <c r="AM288" s="81"/>
      <c r="AN288" s="105"/>
      <c r="AO288" s="80"/>
      <c r="AP288" s="80"/>
      <c r="AQ288" s="80"/>
      <c r="AR288" s="81"/>
      <c r="AS288" s="105"/>
      <c r="AT288" s="80"/>
      <c r="AU288" s="80"/>
      <c r="AV288" s="80"/>
      <c r="AW288" s="81"/>
      <c r="AX288" s="105"/>
      <c r="AY288" s="78"/>
      <c r="AZ288" s="78"/>
      <c r="BA288" s="78"/>
      <c r="BB288" s="81"/>
      <c r="BC288" s="105"/>
      <c r="BD288" s="78"/>
      <c r="BE288" s="78"/>
      <c r="BF288" s="78"/>
      <c r="BG288" s="81"/>
      <c r="BH288" s="105"/>
    </row>
    <row r="289" spans="1:60" s="106" customFormat="1" ht="24" customHeight="1" x14ac:dyDescent="0.3">
      <c r="A289" s="78"/>
      <c r="B289" s="78"/>
      <c r="C289" s="78"/>
      <c r="D289" s="79"/>
      <c r="E289" s="105"/>
      <c r="F289" s="80"/>
      <c r="G289" s="80"/>
      <c r="H289" s="80"/>
      <c r="I289" s="81"/>
      <c r="J289" s="105"/>
      <c r="K289" s="80"/>
      <c r="L289" s="80"/>
      <c r="M289" s="80"/>
      <c r="N289" s="81"/>
      <c r="O289" s="105"/>
      <c r="P289" s="78"/>
      <c r="Q289" s="78"/>
      <c r="R289" s="78"/>
      <c r="S289" s="79"/>
      <c r="T289" s="105"/>
      <c r="U289" s="78"/>
      <c r="V289" s="78"/>
      <c r="W289" s="78"/>
      <c r="X289" s="81"/>
      <c r="Y289" s="105"/>
      <c r="Z289" s="80"/>
      <c r="AA289" s="80"/>
      <c r="AB289" s="80"/>
      <c r="AC289" s="81"/>
      <c r="AD289" s="105"/>
      <c r="AE289" s="80"/>
      <c r="AF289" s="80"/>
      <c r="AG289" s="80"/>
      <c r="AH289" s="81"/>
      <c r="AI289" s="105"/>
      <c r="AJ289" s="80"/>
      <c r="AK289" s="80"/>
      <c r="AL289" s="80"/>
      <c r="AM289" s="81"/>
      <c r="AN289" s="105"/>
      <c r="AO289" s="80"/>
      <c r="AP289" s="80"/>
      <c r="AQ289" s="80"/>
      <c r="AR289" s="81"/>
      <c r="AS289" s="105"/>
      <c r="AT289" s="80"/>
      <c r="AU289" s="80"/>
      <c r="AV289" s="80"/>
      <c r="AW289" s="81"/>
      <c r="AX289" s="105"/>
      <c r="AY289" s="78"/>
      <c r="AZ289" s="78"/>
      <c r="BA289" s="78"/>
      <c r="BB289" s="81"/>
      <c r="BC289" s="105"/>
      <c r="BD289" s="78"/>
      <c r="BE289" s="78"/>
      <c r="BF289" s="78"/>
      <c r="BG289" s="81"/>
      <c r="BH289" s="105"/>
    </row>
    <row r="290" spans="1:60" s="106" customFormat="1" ht="24" customHeight="1" x14ac:dyDescent="0.3">
      <c r="A290" s="78"/>
      <c r="B290" s="78"/>
      <c r="C290" s="78"/>
      <c r="D290" s="79"/>
      <c r="E290" s="105"/>
      <c r="F290" s="80"/>
      <c r="G290" s="80"/>
      <c r="H290" s="80"/>
      <c r="I290" s="81"/>
      <c r="J290" s="105"/>
      <c r="K290" s="80"/>
      <c r="L290" s="80"/>
      <c r="M290" s="80"/>
      <c r="N290" s="81"/>
      <c r="O290" s="105"/>
      <c r="P290" s="78"/>
      <c r="Q290" s="78"/>
      <c r="R290" s="78"/>
      <c r="S290" s="79"/>
      <c r="T290" s="105"/>
      <c r="U290" s="78"/>
      <c r="V290" s="78"/>
      <c r="W290" s="78"/>
      <c r="X290" s="81"/>
      <c r="Y290" s="105"/>
      <c r="Z290" s="80"/>
      <c r="AA290" s="80"/>
      <c r="AB290" s="80"/>
      <c r="AC290" s="81"/>
      <c r="AD290" s="105"/>
      <c r="AE290" s="80"/>
      <c r="AF290" s="80"/>
      <c r="AG290" s="80"/>
      <c r="AH290" s="81"/>
      <c r="AI290" s="105"/>
      <c r="AJ290" s="80"/>
      <c r="AK290" s="80"/>
      <c r="AL290" s="80"/>
      <c r="AM290" s="81"/>
      <c r="AN290" s="105"/>
      <c r="AO290" s="80"/>
      <c r="AP290" s="80"/>
      <c r="AQ290" s="80"/>
      <c r="AR290" s="81"/>
      <c r="AS290" s="105"/>
      <c r="AT290" s="80"/>
      <c r="AU290" s="80"/>
      <c r="AV290" s="80"/>
      <c r="AW290" s="81"/>
      <c r="AX290" s="105"/>
      <c r="AY290" s="78"/>
      <c r="AZ290" s="78"/>
      <c r="BA290" s="78"/>
      <c r="BB290" s="81"/>
      <c r="BC290" s="105"/>
      <c r="BD290" s="78"/>
      <c r="BE290" s="78"/>
      <c r="BF290" s="78"/>
      <c r="BG290" s="81"/>
      <c r="BH290" s="105"/>
    </row>
    <row r="291" spans="1:60" s="106" customFormat="1" ht="24" customHeight="1" x14ac:dyDescent="0.3">
      <c r="A291" s="78"/>
      <c r="B291" s="78"/>
      <c r="C291" s="78"/>
      <c r="D291" s="79"/>
      <c r="E291" s="105"/>
      <c r="F291" s="80"/>
      <c r="G291" s="80"/>
      <c r="H291" s="80"/>
      <c r="I291" s="81"/>
      <c r="J291" s="105"/>
      <c r="K291" s="80"/>
      <c r="L291" s="80"/>
      <c r="M291" s="80"/>
      <c r="N291" s="81"/>
      <c r="O291" s="105"/>
      <c r="P291" s="78"/>
      <c r="Q291" s="78"/>
      <c r="R291" s="78"/>
      <c r="S291" s="79"/>
      <c r="T291" s="105"/>
      <c r="U291" s="78"/>
      <c r="V291" s="78"/>
      <c r="W291" s="78"/>
      <c r="X291" s="81"/>
      <c r="Y291" s="105"/>
      <c r="Z291" s="80"/>
      <c r="AA291" s="80"/>
      <c r="AB291" s="80"/>
      <c r="AC291" s="81"/>
      <c r="AD291" s="105"/>
      <c r="AE291" s="80"/>
      <c r="AF291" s="80"/>
      <c r="AG291" s="80"/>
      <c r="AH291" s="81"/>
      <c r="AI291" s="105"/>
      <c r="AJ291" s="80"/>
      <c r="AK291" s="80"/>
      <c r="AL291" s="80"/>
      <c r="AM291" s="81"/>
      <c r="AN291" s="105"/>
      <c r="AO291" s="80"/>
      <c r="AP291" s="80"/>
      <c r="AQ291" s="80"/>
      <c r="AR291" s="81"/>
      <c r="AS291" s="105"/>
      <c r="AT291" s="80"/>
      <c r="AU291" s="80"/>
      <c r="AV291" s="80"/>
      <c r="AW291" s="81"/>
      <c r="AX291" s="105"/>
      <c r="AY291" s="78"/>
      <c r="AZ291" s="78"/>
      <c r="BA291" s="78"/>
      <c r="BB291" s="81"/>
      <c r="BC291" s="105"/>
      <c r="BD291" s="78"/>
      <c r="BE291" s="78"/>
      <c r="BF291" s="78"/>
      <c r="BG291" s="81"/>
      <c r="BH291" s="105"/>
    </row>
    <row r="292" spans="1:60" s="106" customFormat="1" ht="24" customHeight="1" x14ac:dyDescent="0.3">
      <c r="A292" s="78"/>
      <c r="B292" s="78"/>
      <c r="C292" s="78"/>
      <c r="D292" s="79"/>
      <c r="E292" s="105"/>
      <c r="F292" s="80"/>
      <c r="G292" s="80"/>
      <c r="H292" s="80"/>
      <c r="I292" s="81"/>
      <c r="J292" s="105"/>
      <c r="K292" s="80"/>
      <c r="L292" s="80"/>
      <c r="M292" s="80"/>
      <c r="N292" s="81"/>
      <c r="O292" s="105"/>
      <c r="P292" s="78"/>
      <c r="Q292" s="78"/>
      <c r="R292" s="78"/>
      <c r="S292" s="79"/>
      <c r="T292" s="105"/>
      <c r="U292" s="78"/>
      <c r="V292" s="78"/>
      <c r="W292" s="78"/>
      <c r="X292" s="79"/>
      <c r="Y292" s="105"/>
      <c r="Z292" s="80"/>
      <c r="AA292" s="80"/>
      <c r="AB292" s="80"/>
      <c r="AC292" s="81"/>
      <c r="AD292" s="105"/>
      <c r="AE292" s="80"/>
      <c r="AF292" s="80"/>
      <c r="AG292" s="80"/>
      <c r="AH292" s="81"/>
      <c r="AI292" s="105"/>
      <c r="AJ292" s="80"/>
      <c r="AK292" s="80"/>
      <c r="AL292" s="80"/>
      <c r="AM292" s="81"/>
      <c r="AN292" s="105"/>
      <c r="AO292" s="80"/>
      <c r="AP292" s="80"/>
      <c r="AQ292" s="80"/>
      <c r="AR292" s="81"/>
      <c r="AS292" s="105"/>
      <c r="AT292" s="80"/>
      <c r="AU292" s="80"/>
      <c r="AV292" s="80"/>
      <c r="AW292" s="81"/>
      <c r="AX292" s="105"/>
      <c r="AY292" s="78"/>
      <c r="AZ292" s="78"/>
      <c r="BA292" s="78"/>
      <c r="BB292" s="79"/>
      <c r="BC292" s="105"/>
      <c r="BD292" s="78"/>
      <c r="BE292" s="78"/>
      <c r="BF292" s="78"/>
      <c r="BG292" s="79"/>
      <c r="BH292" s="105"/>
    </row>
    <row r="293" spans="1:60" s="106" customFormat="1" ht="24" customHeight="1" x14ac:dyDescent="0.3">
      <c r="A293" s="78"/>
      <c r="B293" s="78"/>
      <c r="C293" s="78"/>
      <c r="D293" s="79"/>
      <c r="E293" s="105"/>
      <c r="F293" s="80"/>
      <c r="G293" s="80"/>
      <c r="H293" s="80"/>
      <c r="I293" s="81"/>
      <c r="J293" s="105"/>
      <c r="K293" s="80"/>
      <c r="L293" s="80"/>
      <c r="M293" s="80"/>
      <c r="N293" s="81"/>
      <c r="O293" s="105"/>
      <c r="P293" s="78"/>
      <c r="Q293" s="78"/>
      <c r="R293" s="78"/>
      <c r="S293" s="79"/>
      <c r="T293" s="105"/>
      <c r="U293" s="78"/>
      <c r="V293" s="78"/>
      <c r="W293" s="78"/>
      <c r="X293" s="81"/>
      <c r="Y293" s="105"/>
      <c r="Z293" s="80"/>
      <c r="AA293" s="80"/>
      <c r="AB293" s="80"/>
      <c r="AC293" s="81"/>
      <c r="AD293" s="105"/>
      <c r="AE293" s="80"/>
      <c r="AF293" s="80"/>
      <c r="AG293" s="80"/>
      <c r="AH293" s="81"/>
      <c r="AI293" s="105"/>
      <c r="AJ293" s="80"/>
      <c r="AK293" s="80"/>
      <c r="AL293" s="80"/>
      <c r="AM293" s="81"/>
      <c r="AN293" s="105"/>
      <c r="AO293" s="80"/>
      <c r="AP293" s="80"/>
      <c r="AQ293" s="80"/>
      <c r="AR293" s="81"/>
      <c r="AS293" s="105"/>
      <c r="AT293" s="80"/>
      <c r="AU293" s="80"/>
      <c r="AV293" s="80"/>
      <c r="AW293" s="81"/>
      <c r="AX293" s="105"/>
      <c r="AY293" s="78"/>
      <c r="AZ293" s="78"/>
      <c r="BA293" s="78"/>
      <c r="BB293" s="81"/>
      <c r="BC293" s="105"/>
      <c r="BD293" s="78"/>
      <c r="BE293" s="78"/>
      <c r="BF293" s="78"/>
      <c r="BG293" s="81"/>
      <c r="BH293" s="105"/>
    </row>
    <row r="294" spans="1:60" s="106" customFormat="1" ht="24" customHeight="1" x14ac:dyDescent="0.3">
      <c r="A294" s="78"/>
      <c r="B294" s="78"/>
      <c r="C294" s="78"/>
      <c r="D294" s="79"/>
      <c r="E294" s="105"/>
      <c r="F294" s="80"/>
      <c r="G294" s="80"/>
      <c r="H294" s="80"/>
      <c r="I294" s="81"/>
      <c r="J294" s="105"/>
      <c r="K294" s="80"/>
      <c r="L294" s="80"/>
      <c r="M294" s="80"/>
      <c r="N294" s="81"/>
      <c r="O294" s="105"/>
      <c r="P294" s="78"/>
      <c r="Q294" s="78"/>
      <c r="R294" s="78"/>
      <c r="S294" s="79"/>
      <c r="T294" s="105"/>
      <c r="U294" s="78"/>
      <c r="V294" s="78"/>
      <c r="W294" s="78"/>
      <c r="X294" s="81"/>
      <c r="Y294" s="105"/>
      <c r="Z294" s="80"/>
      <c r="AA294" s="80"/>
      <c r="AB294" s="80"/>
      <c r="AC294" s="81"/>
      <c r="AD294" s="105"/>
      <c r="AE294" s="80"/>
      <c r="AF294" s="80"/>
      <c r="AG294" s="80"/>
      <c r="AH294" s="81"/>
      <c r="AI294" s="105"/>
      <c r="AJ294" s="80"/>
      <c r="AK294" s="80"/>
      <c r="AL294" s="80"/>
      <c r="AM294" s="81"/>
      <c r="AN294" s="105"/>
      <c r="AO294" s="80"/>
      <c r="AP294" s="80"/>
      <c r="AQ294" s="80"/>
      <c r="AR294" s="81"/>
      <c r="AS294" s="105"/>
      <c r="AT294" s="80"/>
      <c r="AU294" s="80"/>
      <c r="AV294" s="80"/>
      <c r="AW294" s="81"/>
      <c r="AX294" s="105"/>
      <c r="AY294" s="78"/>
      <c r="AZ294" s="78"/>
      <c r="BA294" s="78"/>
      <c r="BB294" s="81"/>
      <c r="BC294" s="105"/>
      <c r="BD294" s="78"/>
      <c r="BE294" s="78"/>
      <c r="BF294" s="78"/>
      <c r="BG294" s="81"/>
      <c r="BH294" s="105"/>
    </row>
    <row r="295" spans="1:60" s="106" customFormat="1" ht="24" customHeight="1" x14ac:dyDescent="0.3">
      <c r="A295" s="78"/>
      <c r="B295" s="78"/>
      <c r="C295" s="78"/>
      <c r="D295" s="79"/>
      <c r="E295" s="105"/>
      <c r="F295" s="80"/>
      <c r="G295" s="80"/>
      <c r="H295" s="80"/>
      <c r="I295" s="81"/>
      <c r="J295" s="105"/>
      <c r="K295" s="80"/>
      <c r="L295" s="80"/>
      <c r="M295" s="80"/>
      <c r="N295" s="81"/>
      <c r="O295" s="105"/>
      <c r="P295" s="78"/>
      <c r="Q295" s="78"/>
      <c r="R295" s="78"/>
      <c r="S295" s="79"/>
      <c r="T295" s="105"/>
      <c r="U295" s="78"/>
      <c r="V295" s="78"/>
      <c r="W295" s="78"/>
      <c r="X295" s="81"/>
      <c r="Y295" s="105"/>
      <c r="Z295" s="80"/>
      <c r="AA295" s="80"/>
      <c r="AB295" s="80"/>
      <c r="AC295" s="81"/>
      <c r="AD295" s="105"/>
      <c r="AE295" s="80"/>
      <c r="AF295" s="80"/>
      <c r="AG295" s="80"/>
      <c r="AH295" s="81"/>
      <c r="AI295" s="105"/>
      <c r="AJ295" s="80"/>
      <c r="AK295" s="80"/>
      <c r="AL295" s="80"/>
      <c r="AM295" s="81"/>
      <c r="AN295" s="105"/>
      <c r="AO295" s="80"/>
      <c r="AP295" s="80"/>
      <c r="AQ295" s="80"/>
      <c r="AR295" s="81"/>
      <c r="AS295" s="105"/>
      <c r="AT295" s="80"/>
      <c r="AU295" s="80"/>
      <c r="AV295" s="80"/>
      <c r="AW295" s="81"/>
      <c r="AX295" s="105"/>
      <c r="AY295" s="78"/>
      <c r="AZ295" s="78"/>
      <c r="BA295" s="78"/>
      <c r="BB295" s="81"/>
      <c r="BC295" s="105"/>
      <c r="BD295" s="78"/>
      <c r="BE295" s="78"/>
      <c r="BF295" s="78"/>
      <c r="BG295" s="81"/>
      <c r="BH295" s="105"/>
    </row>
    <row r="296" spans="1:60" s="106" customFormat="1" ht="24" customHeight="1" x14ac:dyDescent="0.3">
      <c r="A296" s="78"/>
      <c r="B296" s="78"/>
      <c r="C296" s="78"/>
      <c r="D296" s="79"/>
      <c r="E296" s="105"/>
      <c r="F296" s="80"/>
      <c r="G296" s="80"/>
      <c r="H296" s="80"/>
      <c r="I296" s="81"/>
      <c r="J296" s="105"/>
      <c r="K296" s="80"/>
      <c r="L296" s="80"/>
      <c r="M296" s="80"/>
      <c r="N296" s="81"/>
      <c r="O296" s="105"/>
      <c r="P296" s="78"/>
      <c r="Q296" s="78"/>
      <c r="R296" s="78"/>
      <c r="S296" s="79"/>
      <c r="T296" s="105"/>
      <c r="U296" s="78"/>
      <c r="V296" s="78"/>
      <c r="W296" s="78"/>
      <c r="X296" s="81"/>
      <c r="Y296" s="105"/>
      <c r="Z296" s="80"/>
      <c r="AA296" s="80"/>
      <c r="AB296" s="80"/>
      <c r="AC296" s="81"/>
      <c r="AD296" s="105"/>
      <c r="AE296" s="80"/>
      <c r="AF296" s="80"/>
      <c r="AG296" s="80"/>
      <c r="AH296" s="81"/>
      <c r="AI296" s="105"/>
      <c r="AJ296" s="80"/>
      <c r="AK296" s="80"/>
      <c r="AL296" s="80"/>
      <c r="AM296" s="81"/>
      <c r="AN296" s="105"/>
      <c r="AO296" s="80"/>
      <c r="AP296" s="80"/>
      <c r="AQ296" s="80"/>
      <c r="AR296" s="81"/>
      <c r="AS296" s="105"/>
      <c r="AT296" s="80"/>
      <c r="AU296" s="80"/>
      <c r="AV296" s="80"/>
      <c r="AW296" s="81"/>
      <c r="AX296" s="105"/>
      <c r="AY296" s="78"/>
      <c r="AZ296" s="78"/>
      <c r="BA296" s="78"/>
      <c r="BB296" s="81"/>
      <c r="BC296" s="105"/>
      <c r="BD296" s="78"/>
      <c r="BE296" s="78"/>
      <c r="BF296" s="78"/>
      <c r="BG296" s="81"/>
      <c r="BH296" s="105"/>
    </row>
    <row r="297" spans="1:60" s="106" customFormat="1" ht="24" customHeight="1" x14ac:dyDescent="0.3">
      <c r="A297" s="78"/>
      <c r="B297" s="78"/>
      <c r="C297" s="78"/>
      <c r="D297" s="79"/>
      <c r="E297" s="105"/>
      <c r="F297" s="80"/>
      <c r="G297" s="80"/>
      <c r="H297" s="80"/>
      <c r="I297" s="81"/>
      <c r="J297" s="105"/>
      <c r="K297" s="80"/>
      <c r="L297" s="80"/>
      <c r="M297" s="80"/>
      <c r="N297" s="81"/>
      <c r="O297" s="105"/>
      <c r="P297" s="78"/>
      <c r="Q297" s="78"/>
      <c r="R297" s="78"/>
      <c r="S297" s="79"/>
      <c r="T297" s="105"/>
      <c r="U297" s="78"/>
      <c r="V297" s="78"/>
      <c r="W297" s="78"/>
      <c r="X297" s="81"/>
      <c r="Y297" s="105"/>
      <c r="Z297" s="80"/>
      <c r="AA297" s="80"/>
      <c r="AB297" s="80"/>
      <c r="AC297" s="81"/>
      <c r="AD297" s="105"/>
      <c r="AE297" s="80"/>
      <c r="AF297" s="80"/>
      <c r="AG297" s="80"/>
      <c r="AH297" s="81"/>
      <c r="AI297" s="105"/>
      <c r="AJ297" s="80"/>
      <c r="AK297" s="80"/>
      <c r="AL297" s="80"/>
      <c r="AM297" s="81"/>
      <c r="AN297" s="105"/>
      <c r="AO297" s="80"/>
      <c r="AP297" s="80"/>
      <c r="AQ297" s="80"/>
      <c r="AR297" s="81"/>
      <c r="AS297" s="105"/>
      <c r="AT297" s="80"/>
      <c r="AU297" s="80"/>
      <c r="AV297" s="80"/>
      <c r="AW297" s="81"/>
      <c r="AX297" s="105"/>
      <c r="AY297" s="78"/>
      <c r="AZ297" s="78"/>
      <c r="BA297" s="78"/>
      <c r="BB297" s="81"/>
      <c r="BC297" s="105"/>
      <c r="BD297" s="78"/>
      <c r="BE297" s="78"/>
      <c r="BF297" s="78"/>
      <c r="BG297" s="81"/>
      <c r="BH297" s="105"/>
    </row>
    <row r="298" spans="1:60" s="106" customFormat="1" ht="24" customHeight="1" x14ac:dyDescent="0.3">
      <c r="A298" s="78"/>
      <c r="B298" s="78"/>
      <c r="C298" s="78"/>
      <c r="D298" s="79"/>
      <c r="E298" s="105"/>
      <c r="F298" s="80"/>
      <c r="G298" s="80"/>
      <c r="H298" s="80"/>
      <c r="I298" s="81"/>
      <c r="J298" s="105"/>
      <c r="K298" s="80"/>
      <c r="L298" s="80"/>
      <c r="M298" s="80"/>
      <c r="N298" s="81"/>
      <c r="O298" s="105"/>
      <c r="P298" s="78"/>
      <c r="Q298" s="78"/>
      <c r="R298" s="78"/>
      <c r="S298" s="79"/>
      <c r="T298" s="105"/>
      <c r="U298" s="78"/>
      <c r="V298" s="78"/>
      <c r="W298" s="78"/>
      <c r="X298" s="81"/>
      <c r="Y298" s="105"/>
      <c r="Z298" s="80"/>
      <c r="AA298" s="80"/>
      <c r="AB298" s="80"/>
      <c r="AC298" s="81"/>
      <c r="AD298" s="105"/>
      <c r="AE298" s="80"/>
      <c r="AF298" s="80"/>
      <c r="AG298" s="80"/>
      <c r="AH298" s="81"/>
      <c r="AI298" s="105"/>
      <c r="AJ298" s="80"/>
      <c r="AK298" s="80"/>
      <c r="AL298" s="80"/>
      <c r="AM298" s="81"/>
      <c r="AN298" s="105"/>
      <c r="AO298" s="80"/>
      <c r="AP298" s="80"/>
      <c r="AQ298" s="80"/>
      <c r="AR298" s="81"/>
      <c r="AS298" s="105"/>
      <c r="AT298" s="80"/>
      <c r="AU298" s="80"/>
      <c r="AV298" s="80"/>
      <c r="AW298" s="81"/>
      <c r="AX298" s="105"/>
      <c r="AY298" s="78"/>
      <c r="AZ298" s="78"/>
      <c r="BA298" s="78"/>
      <c r="BB298" s="81"/>
      <c r="BC298" s="105"/>
      <c r="BD298" s="78"/>
      <c r="BE298" s="78"/>
      <c r="BF298" s="78"/>
      <c r="BG298" s="81"/>
      <c r="BH298" s="105"/>
    </row>
    <row r="299" spans="1:60" s="106" customFormat="1" ht="24" customHeight="1" x14ac:dyDescent="0.3">
      <c r="A299" s="78"/>
      <c r="B299" s="78"/>
      <c r="C299" s="78"/>
      <c r="D299" s="79"/>
      <c r="E299" s="105"/>
      <c r="F299" s="80"/>
      <c r="G299" s="80"/>
      <c r="H299" s="80"/>
      <c r="I299" s="81"/>
      <c r="J299" s="105"/>
      <c r="K299" s="80"/>
      <c r="L299" s="80"/>
      <c r="M299" s="80"/>
      <c r="N299" s="81"/>
      <c r="O299" s="105"/>
      <c r="P299" s="78"/>
      <c r="Q299" s="78"/>
      <c r="R299" s="78"/>
      <c r="S299" s="79"/>
      <c r="T299" s="105"/>
      <c r="U299" s="78"/>
      <c r="V299" s="78"/>
      <c r="W299" s="78"/>
      <c r="X299" s="81"/>
      <c r="Y299" s="105"/>
      <c r="Z299" s="80"/>
      <c r="AA299" s="80"/>
      <c r="AB299" s="80"/>
      <c r="AC299" s="81"/>
      <c r="AD299" s="105"/>
      <c r="AE299" s="80"/>
      <c r="AF299" s="80"/>
      <c r="AG299" s="80"/>
      <c r="AH299" s="81"/>
      <c r="AI299" s="105"/>
      <c r="AJ299" s="80"/>
      <c r="AK299" s="80"/>
      <c r="AL299" s="80"/>
      <c r="AM299" s="81"/>
      <c r="AN299" s="105"/>
      <c r="AO299" s="80"/>
      <c r="AP299" s="80"/>
      <c r="AQ299" s="80"/>
      <c r="AR299" s="81"/>
      <c r="AS299" s="105"/>
      <c r="AT299" s="80"/>
      <c r="AU299" s="80"/>
      <c r="AV299" s="80"/>
      <c r="AW299" s="81"/>
      <c r="AX299" s="105"/>
      <c r="AY299" s="78"/>
      <c r="AZ299" s="78"/>
      <c r="BA299" s="78"/>
      <c r="BB299" s="81"/>
      <c r="BC299" s="105"/>
      <c r="BD299" s="78"/>
      <c r="BE299" s="78"/>
      <c r="BF299" s="78"/>
      <c r="BG299" s="81"/>
      <c r="BH299" s="105"/>
    </row>
    <row r="300" spans="1:60" s="106" customFormat="1" ht="24" customHeight="1" x14ac:dyDescent="0.3">
      <c r="A300" s="78"/>
      <c r="B300" s="78"/>
      <c r="C300" s="78"/>
      <c r="D300" s="79"/>
      <c r="E300" s="105"/>
      <c r="F300" s="80"/>
      <c r="G300" s="80"/>
      <c r="H300" s="80"/>
      <c r="I300" s="81"/>
      <c r="J300" s="105"/>
      <c r="K300" s="80"/>
      <c r="L300" s="80"/>
      <c r="M300" s="80"/>
      <c r="N300" s="81"/>
      <c r="O300" s="105"/>
      <c r="P300" s="78"/>
      <c r="Q300" s="78"/>
      <c r="R300" s="78"/>
      <c r="S300" s="79"/>
      <c r="T300" s="105"/>
      <c r="U300" s="78"/>
      <c r="V300" s="78"/>
      <c r="W300" s="78"/>
      <c r="X300" s="81"/>
      <c r="Y300" s="105"/>
      <c r="Z300" s="80"/>
      <c r="AA300" s="80"/>
      <c r="AB300" s="80"/>
      <c r="AC300" s="81"/>
      <c r="AD300" s="105"/>
      <c r="AE300" s="80"/>
      <c r="AF300" s="80"/>
      <c r="AG300" s="80"/>
      <c r="AH300" s="81"/>
      <c r="AI300" s="105"/>
      <c r="AJ300" s="80"/>
      <c r="AK300" s="80"/>
      <c r="AL300" s="80"/>
      <c r="AM300" s="81"/>
      <c r="AN300" s="105"/>
      <c r="AO300" s="80"/>
      <c r="AP300" s="80"/>
      <c r="AQ300" s="80"/>
      <c r="AR300" s="81"/>
      <c r="AS300" s="105"/>
      <c r="AT300" s="80"/>
      <c r="AU300" s="80"/>
      <c r="AV300" s="80"/>
      <c r="AW300" s="81"/>
      <c r="AX300" s="105"/>
      <c r="AY300" s="78"/>
      <c r="AZ300" s="78"/>
      <c r="BA300" s="78"/>
      <c r="BB300" s="81"/>
      <c r="BC300" s="105"/>
      <c r="BD300" s="78"/>
      <c r="BE300" s="78"/>
      <c r="BF300" s="78"/>
      <c r="BG300" s="81"/>
      <c r="BH300" s="105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DnmO16lvPVwrxcI2PZ/L1TaKIQ2rWjMHnhgI5lT2srQ4gNfFbrbKUwtKVF5j02XezxJ4wXWNPrbL8fl0zMv5Dw==" saltValue="MkWgcIxI1dXmHioCeliu4w==" spinCount="100000" sheet="1" selectLockedCells="1"/>
  <mergeCells count="36">
    <mergeCell ref="Z1:AD1"/>
    <mergeCell ref="Z2:AB2"/>
    <mergeCell ref="AC2:AC3"/>
    <mergeCell ref="AE2:AG2"/>
    <mergeCell ref="AH2:AH3"/>
    <mergeCell ref="AE1:AI1"/>
    <mergeCell ref="BB2:BB3"/>
    <mergeCell ref="BD2:BF2"/>
    <mergeCell ref="BG2:BG3"/>
    <mergeCell ref="AJ2:AL2"/>
    <mergeCell ref="AM2:AM3"/>
    <mergeCell ref="AO2:AQ2"/>
    <mergeCell ref="AR2:AR3"/>
    <mergeCell ref="AY2:BA2"/>
    <mergeCell ref="AT2:AV2"/>
    <mergeCell ref="AW2:AW3"/>
    <mergeCell ref="U2:W2"/>
    <mergeCell ref="X2:X3"/>
    <mergeCell ref="F2:H2"/>
    <mergeCell ref="A1:E1"/>
    <mergeCell ref="A2:C2"/>
    <mergeCell ref="D2:D3"/>
    <mergeCell ref="P1:T1"/>
    <mergeCell ref="U1:Y1"/>
    <mergeCell ref="K1:O1"/>
    <mergeCell ref="F1:J1"/>
    <mergeCell ref="I2:I3"/>
    <mergeCell ref="P2:R2"/>
    <mergeCell ref="S2:S3"/>
    <mergeCell ref="K2:M2"/>
    <mergeCell ref="N2:N3"/>
    <mergeCell ref="AJ1:AN1"/>
    <mergeCell ref="AO1:AS1"/>
    <mergeCell ref="AY1:BC1"/>
    <mergeCell ref="BD1:BH1"/>
    <mergeCell ref="AT1:AX1"/>
  </mergeCells>
  <phoneticPr fontId="1" type="noConversion"/>
  <dataValidations count="8">
    <dataValidation operator="equal" allowBlank="1" showErrorMessage="1" sqref="A1 P1 K1 F1 AE1 U1 AJ1 AO1 AY1 BD1 AT1 Z1" xr:uid="{632FA3E6-9437-4E5B-862B-C7FD254B9389}">
      <formula1>0</formula1>
      <formula2>0</formula2>
    </dataValidation>
    <dataValidation type="list" operator="equal" allowBlank="1" showErrorMessage="1" sqref="BG4:BG300" xr:uid="{3C6B941C-F0F3-4614-B398-09ABF1B3C052}">
      <formula1>$BD$1</formula1>
    </dataValidation>
    <dataValidation type="list" operator="equal" allowBlank="1" showErrorMessage="1" sqref="AH4:AH300" xr:uid="{AD3AB69C-6B46-4485-B391-E41004666EE0}">
      <formula1>$AE$1</formula1>
    </dataValidation>
    <dataValidation type="list" operator="equal" allowBlank="1" showErrorMessage="1" sqref="AM4:AM300" xr:uid="{45A0C16B-D648-49D7-8E01-CF01AAF62B10}">
      <formula1>$AJ$1</formula1>
    </dataValidation>
    <dataValidation type="list" operator="equal" allowBlank="1" showErrorMessage="1" sqref="AR4:AR300" xr:uid="{672B85BF-A8F7-46EF-BD0D-AEB4C62A8FB1}">
      <formula1>$AO$1</formula1>
    </dataValidation>
    <dataValidation type="list" operator="equal" allowBlank="1" showErrorMessage="1" sqref="BB4:BB300" xr:uid="{490CF69C-2B57-4733-9141-0A58DB1AE3A1}">
      <formula1>$AY$1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196B5543-10DE-4189-B58D-7753EECB0722}">
          <x14:formula1>
            <xm:f>'不用印-細項總表'!$A$5:$A$37</xm:f>
          </x14:formula1>
          <xm:sqref>D4:D300</xm:sqref>
        </x14:dataValidation>
        <x14:dataValidation type="list" operator="equal" allowBlank="1" showErrorMessage="1" xr:uid="{98C86101-7B33-4457-B16C-C951B05A624A}">
          <x14:formula1>
            <xm:f>'不用印-細項總表'!$A$39:$A$67</xm:f>
          </x14:formula1>
          <xm:sqref>I4:I300</xm:sqref>
        </x14:dataValidation>
        <x14:dataValidation type="list" operator="equal" allowBlank="1" showErrorMessage="1" xr:uid="{6D2EC4E8-9F4B-4E89-A634-B29A70D77F89}">
          <x14:formula1>
            <xm:f>'不用印-細項總表'!$A$69:$A$74</xm:f>
          </x14:formula1>
          <xm:sqref>N4:N300</xm:sqref>
        </x14:dataValidation>
        <x14:dataValidation type="list" operator="equal" allowBlank="1" showErrorMessage="1" xr:uid="{F639754F-8798-41AD-A912-FD2C381B9E5D}">
          <x14:formula1>
            <xm:f>'不用印-細項總表'!$A$76:$A$77</xm:f>
          </x14:formula1>
          <xm:sqref>S4:S300</xm:sqref>
        </x14:dataValidation>
        <x14:dataValidation type="list" operator="equal" allowBlank="1" showErrorMessage="1" xr:uid="{2D008DA0-512D-49B2-8151-B77A3822DC8E}">
          <x14:formula1>
            <xm:f>'不用印-細項總表'!$A$113:$A$141</xm:f>
          </x14:formula1>
          <xm:sqref>AW4:AW300</xm:sqref>
        </x14:dataValidation>
        <x14:dataValidation type="list" operator="equal" allowBlank="1" showErrorMessage="1" xr:uid="{69D61E1A-D4F8-49FA-81FF-03C44813026E}">
          <x14:formula1>
            <xm:f>'不用印-細項總表'!$A$80:$A$108</xm:f>
          </x14:formula1>
          <xm:sqref>AC4:AC300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S891"/>
  <sheetViews>
    <sheetView zoomScale="90" zoomScaleNormal="90" workbookViewId="0">
      <pane ySplit="6" topLeftCell="A7" activePane="bottomLeft" state="frozen"/>
      <selection pane="bottomLeft" activeCell="C7" sqref="C7"/>
    </sheetView>
  </sheetViews>
  <sheetFormatPr defaultColWidth="8.33203125" defaultRowHeight="16.2" x14ac:dyDescent="0.3"/>
  <cols>
    <col min="1" max="1" width="35.77734375" style="51" customWidth="1"/>
    <col min="2" max="6" width="15.77734375" style="51" customWidth="1"/>
    <col min="7" max="8" width="13.77734375" style="93" customWidth="1"/>
    <col min="9" max="9" width="13.77734375" style="51" customWidth="1"/>
    <col min="10" max="10" width="13.77734375" style="93" customWidth="1"/>
    <col min="11" max="11" width="13.77734375" style="51" customWidth="1"/>
    <col min="12" max="14" width="13.77734375" style="19" customWidth="1"/>
    <col min="15" max="15" width="8.33203125" style="19" customWidth="1"/>
    <col min="16" max="16" width="8.33203125" style="19" hidden="1" customWidth="1"/>
    <col min="17" max="19" width="8.33203125" style="19" customWidth="1"/>
    <col min="20" max="47" width="6.21875" style="51" customWidth="1"/>
    <col min="48" max="16384" width="8.33203125" style="51"/>
  </cols>
  <sheetData>
    <row r="1" spans="1:19" ht="30" customHeight="1" x14ac:dyDescent="0.3">
      <c r="A1" s="301" t="str">
        <f>IFERROR('不用印-基本資料'!B3,"")</f>
        <v>OOO社區發展協會</v>
      </c>
      <c r="B1" s="301"/>
      <c r="C1" s="301"/>
      <c r="D1" s="301"/>
      <c r="E1" s="301"/>
    </row>
    <row r="2" spans="1:19" ht="30" customHeight="1" x14ac:dyDescent="0.3">
      <c r="A2" s="307" t="s">
        <v>165</v>
      </c>
      <c r="B2" s="307"/>
      <c r="C2" s="307"/>
      <c r="D2" s="307"/>
      <c r="E2" s="307"/>
      <c r="F2" s="52"/>
      <c r="G2" s="164"/>
    </row>
    <row r="3" spans="1:19" ht="30" customHeight="1" x14ac:dyDescent="0.3">
      <c r="A3" s="53" t="s">
        <v>167</v>
      </c>
      <c r="B3" s="43" t="s">
        <v>237</v>
      </c>
      <c r="C3" s="54" t="s">
        <v>125</v>
      </c>
      <c r="D3" s="43" t="s">
        <v>238</v>
      </c>
      <c r="E3" s="54"/>
      <c r="F3" s="43"/>
      <c r="G3" s="167" t="s">
        <v>126</v>
      </c>
      <c r="H3" s="165"/>
    </row>
    <row r="4" spans="1:19" ht="30" customHeight="1" thickBot="1" x14ac:dyDescent="0.35">
      <c r="A4" s="55" t="s">
        <v>166</v>
      </c>
      <c r="B4" s="53" t="s">
        <v>123</v>
      </c>
      <c r="C4" s="72" t="s">
        <v>239</v>
      </c>
      <c r="D4" s="54" t="s">
        <v>134</v>
      </c>
      <c r="E4" s="72" t="s">
        <v>240</v>
      </c>
      <c r="F4" s="53" t="s">
        <v>138</v>
      </c>
      <c r="G4" s="156" t="s">
        <v>238</v>
      </c>
      <c r="H4" s="167" t="s">
        <v>139</v>
      </c>
      <c r="K4" s="19"/>
      <c r="P4" s="51" t="str">
        <f>B4&amp;C4&amp;D4&amp;E4&amp;F4&amp;G4&amp;H4</f>
        <v>第一季(1~3月)</v>
      </c>
    </row>
    <row r="5" spans="1:19" ht="30" customHeight="1" x14ac:dyDescent="0.3">
      <c r="A5" s="302" t="s">
        <v>28</v>
      </c>
      <c r="B5" s="304" t="s">
        <v>119</v>
      </c>
      <c r="C5" s="305"/>
      <c r="D5" s="305"/>
      <c r="E5" s="306"/>
      <c r="F5" s="297" t="s">
        <v>161</v>
      </c>
      <c r="G5" s="296" t="s">
        <v>151</v>
      </c>
      <c r="H5" s="296"/>
    </row>
    <row r="6" spans="1:19" ht="30" customHeight="1" thickBot="1" x14ac:dyDescent="0.35">
      <c r="A6" s="303"/>
      <c r="B6" s="56" t="s">
        <v>29</v>
      </c>
      <c r="C6" s="178" t="s">
        <v>58</v>
      </c>
      <c r="D6" s="178" t="s">
        <v>103</v>
      </c>
      <c r="E6" s="180" t="s">
        <v>108</v>
      </c>
      <c r="F6" s="297"/>
      <c r="G6" s="95" t="s">
        <v>58</v>
      </c>
      <c r="H6" s="95" t="s">
        <v>103</v>
      </c>
    </row>
    <row r="7" spans="1:19" ht="40.200000000000003" customHeight="1" thickTop="1" thickBot="1" x14ac:dyDescent="0.35">
      <c r="A7" s="64" t="s">
        <v>199</v>
      </c>
      <c r="B7" s="141">
        <f>'不用印-細項總表'!B38</f>
        <v>0</v>
      </c>
      <c r="C7" s="176"/>
      <c r="D7" s="174"/>
      <c r="E7" s="181"/>
      <c r="F7" s="111">
        <f>SUM(C7:E7)</f>
        <v>0</v>
      </c>
      <c r="G7" s="129">
        <f>'不用印-基本資料'!L5/4</f>
        <v>118200</v>
      </c>
      <c r="H7" s="129">
        <f>'不用印-基本資料'!S5/4</f>
        <v>10800</v>
      </c>
      <c r="I7" s="96"/>
      <c r="L7" s="20"/>
      <c r="M7" s="20"/>
      <c r="N7" s="20"/>
      <c r="O7" s="20"/>
      <c r="P7" s="20"/>
      <c r="Q7" s="20"/>
      <c r="R7" s="20"/>
      <c r="S7" s="20"/>
    </row>
    <row r="8" spans="1:19" ht="40.200000000000003" customHeight="1" thickTop="1" thickBot="1" x14ac:dyDescent="0.35">
      <c r="A8" s="68" t="s">
        <v>205</v>
      </c>
      <c r="B8" s="141">
        <f>'不用印-細項總表'!B68</f>
        <v>0</v>
      </c>
      <c r="C8" s="179"/>
      <c r="D8" s="175"/>
      <c r="E8" s="182"/>
      <c r="F8" s="111">
        <f>SUM(C8:E8)</f>
        <v>0</v>
      </c>
      <c r="G8" s="255">
        <f>'不用印-基本資料'!M5/4</f>
        <v>120000</v>
      </c>
      <c r="H8" s="255">
        <f>'不用印-基本資料'!U5/4</f>
        <v>0</v>
      </c>
      <c r="I8" s="96"/>
      <c r="L8" s="20"/>
      <c r="M8" s="20"/>
    </row>
    <row r="9" spans="1:19" ht="40.200000000000003" customHeight="1" thickTop="1" thickBot="1" x14ac:dyDescent="0.35">
      <c r="A9" s="171" t="s">
        <v>204</v>
      </c>
      <c r="B9" s="193">
        <f>'不用印-細項總表'!B75</f>
        <v>0</v>
      </c>
      <c r="C9" s="187"/>
      <c r="D9" s="175"/>
      <c r="E9" s="183"/>
      <c r="F9" s="111">
        <f>SUM(C9:E9)</f>
        <v>0</v>
      </c>
      <c r="G9" s="308">
        <v>36000</v>
      </c>
      <c r="H9" s="309"/>
      <c r="I9" s="94" t="s">
        <v>201</v>
      </c>
      <c r="L9" s="20"/>
      <c r="M9" s="20"/>
      <c r="N9" s="20"/>
      <c r="O9" s="20"/>
      <c r="P9" s="20"/>
      <c r="Q9" s="20"/>
      <c r="R9" s="20"/>
      <c r="S9" s="20"/>
    </row>
    <row r="10" spans="1:19" ht="40.200000000000003" customHeight="1" thickTop="1" thickBot="1" x14ac:dyDescent="0.35">
      <c r="A10" s="172" t="s">
        <v>206</v>
      </c>
      <c r="B10" s="193">
        <f>'不用印-細項總表'!B78</f>
        <v>0</v>
      </c>
      <c r="C10" s="188"/>
      <c r="D10" s="175"/>
      <c r="E10" s="184"/>
      <c r="F10" s="111">
        <f t="shared" ref="F10:F18" si="0">SUM(C10:E10)</f>
        <v>0</v>
      </c>
      <c r="G10" s="96"/>
      <c r="I10" s="96"/>
      <c r="L10" s="20"/>
      <c r="M10" s="20"/>
      <c r="N10" s="20"/>
      <c r="O10" s="20"/>
      <c r="P10" s="20"/>
      <c r="Q10" s="20"/>
      <c r="R10" s="20"/>
      <c r="S10" s="20"/>
    </row>
    <row r="11" spans="1:19" ht="40.200000000000003" customHeight="1" thickTop="1" thickBot="1" x14ac:dyDescent="0.35">
      <c r="A11" s="68" t="s">
        <v>207</v>
      </c>
      <c r="B11" s="193">
        <f>'不用印-細項總表'!B79</f>
        <v>0</v>
      </c>
      <c r="C11" s="189"/>
      <c r="D11" s="177"/>
      <c r="E11" s="181"/>
      <c r="F11" s="111">
        <f t="shared" si="0"/>
        <v>0</v>
      </c>
      <c r="G11" s="128">
        <f>'不用印-基本資料'!P5/4</f>
        <v>18000</v>
      </c>
      <c r="O11" s="20"/>
      <c r="P11" s="20"/>
      <c r="Q11" s="20"/>
      <c r="R11" s="20"/>
      <c r="S11" s="20"/>
    </row>
    <row r="12" spans="1:19" ht="40.200000000000003" hidden="1" customHeight="1" thickTop="1" thickBot="1" x14ac:dyDescent="0.35">
      <c r="A12" s="169" t="s">
        <v>277</v>
      </c>
      <c r="B12" s="193">
        <f>'不用印-細項總表'!B109</f>
        <v>0</v>
      </c>
      <c r="C12" s="191"/>
      <c r="D12" s="174"/>
      <c r="E12" s="181"/>
      <c r="F12" s="111">
        <f t="shared" ref="F12" si="1">SUM(C12:E12)</f>
        <v>0</v>
      </c>
      <c r="G12" s="128">
        <f>'不用印-基本資料'!V5/4</f>
        <v>0</v>
      </c>
      <c r="O12" s="20"/>
      <c r="P12" s="20"/>
      <c r="Q12" s="20"/>
      <c r="R12" s="20"/>
      <c r="S12" s="20"/>
    </row>
    <row r="13" spans="1:19" ht="40.200000000000003" customHeight="1" thickTop="1" thickBot="1" x14ac:dyDescent="0.35">
      <c r="A13" s="68" t="s">
        <v>208</v>
      </c>
      <c r="B13" s="193">
        <f>'不用印-細項總表'!B110</f>
        <v>0</v>
      </c>
      <c r="C13" s="190"/>
      <c r="D13" s="168"/>
      <c r="E13" s="185"/>
      <c r="F13" s="111">
        <f t="shared" si="0"/>
        <v>0</v>
      </c>
    </row>
    <row r="14" spans="1:19" ht="40.200000000000003" customHeight="1" thickTop="1" thickBot="1" x14ac:dyDescent="0.35">
      <c r="A14" s="68" t="s">
        <v>213</v>
      </c>
      <c r="B14" s="193">
        <f>'不用印-細項總表'!B111</f>
        <v>0</v>
      </c>
      <c r="C14" s="191"/>
      <c r="D14" s="174"/>
      <c r="E14" s="181"/>
      <c r="F14" s="111">
        <f t="shared" si="0"/>
        <v>0</v>
      </c>
      <c r="S14" s="20"/>
    </row>
    <row r="15" spans="1:19" ht="40.200000000000003" customHeight="1" thickTop="1" thickBot="1" x14ac:dyDescent="0.35">
      <c r="A15" s="170" t="s">
        <v>209</v>
      </c>
      <c r="B15" s="193">
        <f>'不用印-細項總表'!B112</f>
        <v>0</v>
      </c>
      <c r="C15" s="190"/>
      <c r="D15" s="168"/>
      <c r="E15" s="182"/>
      <c r="F15" s="111">
        <f t="shared" si="0"/>
        <v>0</v>
      </c>
      <c r="G15" s="166"/>
      <c r="S15" s="20"/>
    </row>
    <row r="16" spans="1:19" ht="40.200000000000003" customHeight="1" thickTop="1" thickBot="1" x14ac:dyDescent="0.35">
      <c r="A16" s="169" t="s">
        <v>210</v>
      </c>
      <c r="B16" s="193">
        <f>'不用印-細項總表'!B142</f>
        <v>0</v>
      </c>
      <c r="C16" s="191"/>
      <c r="D16" s="174"/>
      <c r="E16" s="181"/>
      <c r="F16" s="111">
        <f t="shared" si="0"/>
        <v>0</v>
      </c>
      <c r="G16" s="96"/>
      <c r="O16" s="20"/>
      <c r="P16" s="20"/>
      <c r="Q16" s="20"/>
      <c r="R16" s="20"/>
      <c r="S16" s="20"/>
    </row>
    <row r="17" spans="1:19" ht="40.200000000000003" customHeight="1" thickTop="1" thickBot="1" x14ac:dyDescent="0.35">
      <c r="A17" s="68" t="s">
        <v>211</v>
      </c>
      <c r="B17" s="193">
        <f>'不用印-細項總表'!B143</f>
        <v>0</v>
      </c>
      <c r="C17" s="192"/>
      <c r="D17" s="173"/>
      <c r="E17" s="182"/>
      <c r="F17" s="111">
        <f t="shared" si="0"/>
        <v>0</v>
      </c>
      <c r="G17" s="166"/>
    </row>
    <row r="18" spans="1:19" ht="40.200000000000003" customHeight="1" thickTop="1" thickBot="1" x14ac:dyDescent="0.35">
      <c r="A18" s="68" t="s">
        <v>212</v>
      </c>
      <c r="B18" s="193">
        <f>'不用印-細項總表'!B144</f>
        <v>0</v>
      </c>
      <c r="C18" s="187"/>
      <c r="D18" s="75"/>
      <c r="E18" s="183"/>
      <c r="F18" s="111">
        <f t="shared" si="0"/>
        <v>0</v>
      </c>
      <c r="G18" s="166"/>
    </row>
    <row r="19" spans="1:19" ht="40.200000000000003" customHeight="1" thickBot="1" x14ac:dyDescent="0.35">
      <c r="A19" s="70" t="s">
        <v>100</v>
      </c>
      <c r="B19" s="27">
        <f>SUM(B7:B18)</f>
        <v>0</v>
      </c>
      <c r="C19" s="27">
        <f>SUM(C7:C18)</f>
        <v>0</v>
      </c>
      <c r="D19" s="27">
        <f t="shared" ref="D19:E19" si="2">SUM(D7:D18)</f>
        <v>0</v>
      </c>
      <c r="E19" s="186">
        <f t="shared" si="2"/>
        <v>0</v>
      </c>
      <c r="G19" s="166"/>
      <c r="S19" s="20"/>
    </row>
    <row r="20" spans="1:19" ht="40.200000000000003" customHeight="1" thickBot="1" x14ac:dyDescent="0.35">
      <c r="A20" s="71" t="s">
        <v>129</v>
      </c>
      <c r="B20" s="298">
        <f>C19+D19</f>
        <v>0</v>
      </c>
      <c r="C20" s="299"/>
      <c r="D20" s="299"/>
      <c r="E20" s="300"/>
      <c r="S20" s="20"/>
    </row>
    <row r="21" spans="1:19" x14ac:dyDescent="0.3">
      <c r="O21" s="20"/>
      <c r="P21" s="20"/>
      <c r="Q21" s="20"/>
      <c r="R21" s="20"/>
      <c r="S21" s="20"/>
    </row>
    <row r="22" spans="1:19" x14ac:dyDescent="0.3">
      <c r="L22" s="20"/>
      <c r="M22" s="20"/>
      <c r="N22" s="20"/>
      <c r="O22" s="20"/>
      <c r="P22" s="20"/>
      <c r="Q22" s="20"/>
      <c r="R22" s="20"/>
      <c r="S22" s="20"/>
    </row>
    <row r="23" spans="1:19" x14ac:dyDescent="0.3">
      <c r="L23" s="20"/>
      <c r="M23" s="20"/>
      <c r="N23" s="20"/>
      <c r="O23" s="20"/>
      <c r="P23" s="20"/>
      <c r="Q23" s="20"/>
      <c r="R23" s="20"/>
      <c r="S23" s="20"/>
    </row>
    <row r="24" spans="1:19" x14ac:dyDescent="0.3">
      <c r="O24" s="20"/>
      <c r="P24" s="20"/>
      <c r="Q24" s="20"/>
      <c r="R24" s="20"/>
      <c r="S24" s="20"/>
    </row>
    <row r="25" spans="1:19" x14ac:dyDescent="0.3">
      <c r="O25" s="20"/>
      <c r="P25" s="20"/>
      <c r="Q25" s="20"/>
      <c r="R25" s="20"/>
      <c r="S25" s="20"/>
    </row>
    <row r="26" spans="1:19" x14ac:dyDescent="0.3">
      <c r="O26" s="20"/>
      <c r="P26" s="20"/>
      <c r="Q26" s="20"/>
      <c r="R26" s="20"/>
      <c r="S26" s="20"/>
    </row>
    <row r="27" spans="1:19" x14ac:dyDescent="0.3">
      <c r="O27" s="20"/>
      <c r="P27" s="20"/>
      <c r="Q27" s="20"/>
      <c r="R27" s="20"/>
      <c r="S27" s="20"/>
    </row>
    <row r="28" spans="1:19" x14ac:dyDescent="0.3">
      <c r="O28" s="20"/>
      <c r="P28" s="20"/>
      <c r="Q28" s="20"/>
      <c r="R28" s="20"/>
      <c r="S28" s="20"/>
    </row>
    <row r="29" spans="1:19" x14ac:dyDescent="0.3">
      <c r="L29" s="20"/>
      <c r="M29" s="20"/>
      <c r="N29" s="20"/>
      <c r="O29" s="20"/>
      <c r="P29" s="20"/>
      <c r="Q29" s="20"/>
      <c r="R29" s="20"/>
      <c r="S29" s="20"/>
    </row>
    <row r="30" spans="1:19" x14ac:dyDescent="0.3">
      <c r="L30" s="20"/>
      <c r="M30" s="20"/>
      <c r="N30" s="20"/>
      <c r="O30" s="20"/>
      <c r="P30" s="20"/>
      <c r="Q30" s="20"/>
      <c r="R30" s="20"/>
      <c r="S30" s="20"/>
    </row>
    <row r="31" spans="1:19" x14ac:dyDescent="0.3">
      <c r="L31" s="20"/>
      <c r="M31" s="20"/>
      <c r="N31" s="20"/>
      <c r="O31" s="20"/>
      <c r="P31" s="20"/>
      <c r="Q31" s="20"/>
      <c r="R31" s="20"/>
      <c r="S31" s="20"/>
    </row>
    <row r="32" spans="1:19" x14ac:dyDescent="0.3">
      <c r="L32" s="20"/>
      <c r="M32" s="20"/>
      <c r="N32" s="20"/>
      <c r="O32" s="20"/>
      <c r="P32" s="20"/>
      <c r="Q32" s="20"/>
      <c r="R32" s="20"/>
      <c r="S32" s="20"/>
    </row>
    <row r="33" spans="12:19" x14ac:dyDescent="0.3">
      <c r="L33" s="20"/>
      <c r="M33" s="20"/>
      <c r="N33" s="20"/>
      <c r="O33" s="20"/>
      <c r="P33" s="20"/>
      <c r="Q33" s="20"/>
      <c r="R33" s="20"/>
      <c r="S33" s="20"/>
    </row>
    <row r="34" spans="12:19" x14ac:dyDescent="0.3">
      <c r="L34" s="20"/>
      <c r="M34" s="20"/>
      <c r="N34" s="20"/>
      <c r="O34" s="20"/>
      <c r="P34" s="20"/>
      <c r="Q34" s="20"/>
      <c r="R34" s="20"/>
      <c r="S34" s="20"/>
    </row>
    <row r="35" spans="12:19" x14ac:dyDescent="0.3">
      <c r="L35" s="20"/>
      <c r="M35" s="20"/>
      <c r="N35" s="20"/>
      <c r="O35" s="20"/>
      <c r="P35" s="20"/>
      <c r="Q35" s="20"/>
      <c r="R35" s="20"/>
      <c r="S35" s="20"/>
    </row>
    <row r="36" spans="12:19" x14ac:dyDescent="0.3">
      <c r="L36" s="20"/>
      <c r="M36" s="20"/>
      <c r="N36" s="20"/>
      <c r="O36" s="20"/>
      <c r="P36" s="20"/>
      <c r="Q36" s="20"/>
      <c r="R36" s="20"/>
      <c r="S36" s="20"/>
    </row>
    <row r="37" spans="12:19" x14ac:dyDescent="0.3">
      <c r="L37" s="20"/>
      <c r="M37" s="20"/>
      <c r="N37" s="20"/>
      <c r="O37" s="20"/>
      <c r="P37" s="20"/>
      <c r="Q37" s="20"/>
      <c r="R37" s="20"/>
      <c r="S37" s="20"/>
    </row>
    <row r="38" spans="12:19" x14ac:dyDescent="0.3">
      <c r="L38" s="20"/>
      <c r="M38" s="20"/>
      <c r="N38" s="20"/>
      <c r="O38" s="20"/>
      <c r="P38" s="20"/>
      <c r="Q38" s="20"/>
      <c r="R38" s="20"/>
      <c r="S38" s="20"/>
    </row>
    <row r="39" spans="12:19" x14ac:dyDescent="0.3">
      <c r="L39" s="20"/>
      <c r="M39" s="20"/>
      <c r="N39" s="20"/>
      <c r="O39" s="20"/>
      <c r="P39" s="20"/>
      <c r="Q39" s="20"/>
      <c r="R39" s="20"/>
      <c r="S39" s="20"/>
    </row>
    <row r="40" spans="12:19" x14ac:dyDescent="0.3">
      <c r="L40" s="20"/>
      <c r="M40" s="20"/>
      <c r="N40" s="20"/>
      <c r="O40" s="20"/>
      <c r="P40" s="20"/>
      <c r="Q40" s="20"/>
      <c r="R40" s="20"/>
      <c r="S40" s="20"/>
    </row>
    <row r="41" spans="12:19" x14ac:dyDescent="0.3">
      <c r="L41" s="20"/>
      <c r="M41" s="20"/>
      <c r="N41" s="20"/>
      <c r="O41" s="20"/>
      <c r="P41" s="20"/>
      <c r="Q41" s="20"/>
      <c r="R41" s="20"/>
      <c r="S41" s="20"/>
    </row>
    <row r="42" spans="12:19" x14ac:dyDescent="0.3">
      <c r="L42" s="20"/>
      <c r="M42" s="20"/>
      <c r="N42" s="20"/>
      <c r="O42" s="20"/>
      <c r="P42" s="20"/>
      <c r="Q42" s="20"/>
      <c r="R42" s="20"/>
      <c r="S42" s="20"/>
    </row>
    <row r="43" spans="12:19" x14ac:dyDescent="0.3">
      <c r="L43" s="20"/>
      <c r="M43" s="20"/>
      <c r="N43" s="20"/>
      <c r="O43" s="20"/>
      <c r="P43" s="20"/>
      <c r="Q43" s="20"/>
      <c r="R43" s="20"/>
      <c r="S43" s="20"/>
    </row>
    <row r="44" spans="12:19" x14ac:dyDescent="0.3">
      <c r="L44" s="20"/>
      <c r="M44" s="20"/>
      <c r="N44" s="20"/>
      <c r="O44" s="20"/>
      <c r="P44" s="20"/>
      <c r="Q44" s="20"/>
      <c r="R44" s="20"/>
      <c r="S44" s="20"/>
    </row>
    <row r="45" spans="12:19" x14ac:dyDescent="0.3">
      <c r="L45" s="20"/>
      <c r="M45" s="20"/>
      <c r="N45" s="20"/>
      <c r="O45" s="20"/>
      <c r="P45" s="20"/>
      <c r="Q45" s="20"/>
      <c r="R45" s="20"/>
      <c r="S45" s="20"/>
    </row>
    <row r="46" spans="12:19" x14ac:dyDescent="0.3">
      <c r="L46" s="20"/>
      <c r="M46" s="20"/>
      <c r="N46" s="20"/>
      <c r="O46" s="20"/>
      <c r="P46" s="20"/>
      <c r="Q46" s="20"/>
      <c r="R46" s="20"/>
      <c r="S46" s="20"/>
    </row>
    <row r="47" spans="12:19" x14ac:dyDescent="0.3">
      <c r="L47" s="20"/>
      <c r="M47" s="20"/>
      <c r="N47" s="20"/>
      <c r="O47" s="20"/>
      <c r="P47" s="20"/>
      <c r="Q47" s="20"/>
      <c r="R47" s="20"/>
      <c r="S47" s="20"/>
    </row>
    <row r="48" spans="12:19" x14ac:dyDescent="0.3">
      <c r="L48" s="20"/>
      <c r="M48" s="20"/>
      <c r="N48" s="20"/>
      <c r="O48" s="20"/>
      <c r="P48" s="20"/>
      <c r="Q48" s="20"/>
      <c r="R48" s="20"/>
      <c r="S48" s="20"/>
    </row>
    <row r="49" spans="12:19" x14ac:dyDescent="0.3">
      <c r="L49" s="20"/>
      <c r="M49" s="20"/>
      <c r="N49" s="20"/>
      <c r="O49" s="20"/>
      <c r="P49" s="20"/>
      <c r="Q49" s="20"/>
      <c r="R49" s="20"/>
      <c r="S49" s="20"/>
    </row>
    <row r="50" spans="12:19" x14ac:dyDescent="0.3">
      <c r="L50" s="20"/>
      <c r="M50" s="20"/>
      <c r="N50" s="20"/>
      <c r="O50" s="20"/>
      <c r="P50" s="20"/>
      <c r="Q50" s="20"/>
      <c r="R50" s="20"/>
      <c r="S50" s="20"/>
    </row>
    <row r="51" spans="12:19" x14ac:dyDescent="0.3">
      <c r="L51" s="20"/>
      <c r="M51" s="20"/>
      <c r="N51" s="20"/>
      <c r="O51" s="20"/>
      <c r="P51" s="20"/>
      <c r="Q51" s="20"/>
      <c r="R51" s="20"/>
      <c r="S51" s="20"/>
    </row>
    <row r="52" spans="12:19" x14ac:dyDescent="0.3">
      <c r="L52" s="20"/>
      <c r="M52" s="20"/>
      <c r="N52" s="20"/>
      <c r="O52" s="20"/>
      <c r="P52" s="20"/>
      <c r="Q52" s="20"/>
      <c r="R52" s="20"/>
      <c r="S52" s="20"/>
    </row>
    <row r="53" spans="12:19" x14ac:dyDescent="0.3">
      <c r="L53" s="20"/>
      <c r="M53" s="20"/>
      <c r="N53" s="20"/>
      <c r="O53" s="20"/>
      <c r="P53" s="20"/>
      <c r="Q53" s="20"/>
      <c r="R53" s="20"/>
      <c r="S53" s="20"/>
    </row>
    <row r="54" spans="12:19" x14ac:dyDescent="0.3">
      <c r="L54" s="20"/>
      <c r="M54" s="20"/>
      <c r="N54" s="20"/>
      <c r="O54" s="20"/>
      <c r="P54" s="20"/>
      <c r="Q54" s="20"/>
      <c r="R54" s="20"/>
      <c r="S54" s="20"/>
    </row>
    <row r="55" spans="12:19" x14ac:dyDescent="0.3">
      <c r="L55" s="20"/>
      <c r="M55" s="20"/>
      <c r="N55" s="20"/>
      <c r="O55" s="20"/>
      <c r="P55" s="20"/>
      <c r="Q55" s="20"/>
      <c r="R55" s="20"/>
      <c r="S55" s="20"/>
    </row>
    <row r="56" spans="12:19" x14ac:dyDescent="0.3">
      <c r="L56" s="20"/>
      <c r="M56" s="20"/>
      <c r="N56" s="20"/>
      <c r="O56" s="20"/>
      <c r="P56" s="20"/>
      <c r="Q56" s="20"/>
      <c r="R56" s="20"/>
      <c r="S56" s="20"/>
    </row>
    <row r="57" spans="12:19" x14ac:dyDescent="0.3">
      <c r="L57" s="20"/>
      <c r="M57" s="20"/>
      <c r="N57" s="20"/>
      <c r="O57" s="20"/>
      <c r="P57" s="20"/>
      <c r="Q57" s="20"/>
      <c r="R57" s="20"/>
      <c r="S57" s="20"/>
    </row>
    <row r="58" spans="12:19" x14ac:dyDescent="0.3">
      <c r="L58" s="20"/>
      <c r="M58" s="20"/>
      <c r="N58" s="20"/>
      <c r="O58" s="20"/>
      <c r="P58" s="20"/>
      <c r="Q58" s="20"/>
      <c r="R58" s="20"/>
      <c r="S58" s="20"/>
    </row>
    <row r="59" spans="12:19" x14ac:dyDescent="0.3">
      <c r="L59" s="20"/>
      <c r="M59" s="20"/>
      <c r="N59" s="20"/>
      <c r="O59" s="20"/>
      <c r="P59" s="20"/>
      <c r="Q59" s="20"/>
      <c r="R59" s="20"/>
      <c r="S59" s="20"/>
    </row>
    <row r="60" spans="12:19" x14ac:dyDescent="0.3">
      <c r="L60" s="20"/>
      <c r="M60" s="20"/>
      <c r="N60" s="20"/>
      <c r="O60" s="20"/>
      <c r="P60" s="20"/>
      <c r="Q60" s="20"/>
      <c r="R60" s="20"/>
      <c r="S60" s="20"/>
    </row>
    <row r="61" spans="12:19" x14ac:dyDescent="0.3">
      <c r="L61" s="20"/>
      <c r="M61" s="20"/>
      <c r="N61" s="20"/>
      <c r="O61" s="20"/>
      <c r="P61" s="20"/>
      <c r="Q61" s="20"/>
      <c r="R61" s="20"/>
      <c r="S61" s="20"/>
    </row>
    <row r="62" spans="12:19" x14ac:dyDescent="0.3">
      <c r="L62" s="20"/>
      <c r="M62" s="20"/>
      <c r="N62" s="20"/>
      <c r="O62" s="20"/>
      <c r="P62" s="20"/>
      <c r="Q62" s="20"/>
      <c r="R62" s="20"/>
      <c r="S62" s="20"/>
    </row>
    <row r="63" spans="12:19" x14ac:dyDescent="0.3">
      <c r="L63" s="20"/>
      <c r="M63" s="20"/>
      <c r="N63" s="20"/>
      <c r="O63" s="20"/>
      <c r="P63" s="20"/>
      <c r="Q63" s="20"/>
      <c r="R63" s="20"/>
      <c r="S63" s="20"/>
    </row>
    <row r="64" spans="12:19" x14ac:dyDescent="0.3">
      <c r="L64" s="20"/>
      <c r="M64" s="20"/>
      <c r="N64" s="20"/>
      <c r="O64" s="20"/>
      <c r="P64" s="20"/>
      <c r="Q64" s="20"/>
      <c r="R64" s="20"/>
      <c r="S64" s="20"/>
    </row>
    <row r="65" spans="12:19" x14ac:dyDescent="0.3">
      <c r="L65" s="20"/>
      <c r="M65" s="20"/>
      <c r="N65" s="20"/>
      <c r="O65" s="20"/>
      <c r="P65" s="20"/>
      <c r="Q65" s="20"/>
      <c r="R65" s="20"/>
      <c r="S65" s="20"/>
    </row>
    <row r="66" spans="12:19" x14ac:dyDescent="0.3">
      <c r="L66" s="20"/>
      <c r="M66" s="20"/>
      <c r="N66" s="20"/>
      <c r="O66" s="20"/>
      <c r="P66" s="20"/>
      <c r="Q66" s="20"/>
      <c r="R66" s="20"/>
      <c r="S66" s="20"/>
    </row>
    <row r="67" spans="12:19" x14ac:dyDescent="0.3">
      <c r="L67" s="20"/>
      <c r="M67" s="20"/>
      <c r="N67" s="20"/>
      <c r="O67" s="20"/>
      <c r="P67" s="20"/>
      <c r="Q67" s="20"/>
      <c r="R67" s="20"/>
      <c r="S67" s="20"/>
    </row>
    <row r="68" spans="12:19" x14ac:dyDescent="0.3">
      <c r="L68" s="20"/>
      <c r="M68" s="20"/>
      <c r="N68" s="20"/>
      <c r="O68" s="20"/>
      <c r="P68" s="20"/>
      <c r="Q68" s="20"/>
      <c r="R68" s="20"/>
      <c r="S68" s="20"/>
    </row>
    <row r="69" spans="12:19" x14ac:dyDescent="0.3">
      <c r="L69" s="20"/>
      <c r="M69" s="20"/>
      <c r="N69" s="20"/>
      <c r="O69" s="20"/>
      <c r="P69" s="20"/>
      <c r="Q69" s="20"/>
      <c r="R69" s="20"/>
      <c r="S69" s="20"/>
    </row>
    <row r="70" spans="12:19" x14ac:dyDescent="0.3">
      <c r="L70" s="20"/>
      <c r="M70" s="20"/>
      <c r="N70" s="20"/>
      <c r="O70" s="20"/>
      <c r="P70" s="20"/>
      <c r="Q70" s="20"/>
      <c r="R70" s="20"/>
      <c r="S70" s="20"/>
    </row>
    <row r="71" spans="12:19" x14ac:dyDescent="0.3">
      <c r="L71" s="20"/>
      <c r="M71" s="20"/>
      <c r="N71" s="20"/>
      <c r="O71" s="20"/>
      <c r="P71" s="20"/>
      <c r="Q71" s="20"/>
      <c r="R71" s="20"/>
      <c r="S71" s="20"/>
    </row>
    <row r="72" spans="12:19" x14ac:dyDescent="0.3">
      <c r="L72" s="20"/>
      <c r="M72" s="20"/>
      <c r="N72" s="20"/>
      <c r="O72" s="20"/>
      <c r="P72" s="20"/>
      <c r="Q72" s="20"/>
      <c r="R72" s="20"/>
      <c r="S72" s="20"/>
    </row>
    <row r="73" spans="12:19" x14ac:dyDescent="0.3">
      <c r="L73" s="20"/>
      <c r="M73" s="20"/>
      <c r="N73" s="20"/>
      <c r="O73" s="20"/>
      <c r="P73" s="20"/>
      <c r="Q73" s="20"/>
      <c r="R73" s="20"/>
      <c r="S73" s="20"/>
    </row>
    <row r="74" spans="12:19" x14ac:dyDescent="0.3">
      <c r="L74" s="20"/>
      <c r="M74" s="20"/>
      <c r="N74" s="20"/>
      <c r="O74" s="20"/>
      <c r="P74" s="20"/>
      <c r="Q74" s="20"/>
      <c r="R74" s="20"/>
      <c r="S74" s="20"/>
    </row>
    <row r="75" spans="12:19" x14ac:dyDescent="0.3">
      <c r="L75" s="20"/>
      <c r="M75" s="20"/>
      <c r="N75" s="20"/>
      <c r="O75" s="20"/>
      <c r="P75" s="20"/>
      <c r="Q75" s="20"/>
      <c r="R75" s="20"/>
      <c r="S75" s="20"/>
    </row>
    <row r="76" spans="12:19" x14ac:dyDescent="0.3">
      <c r="L76" s="20"/>
      <c r="M76" s="20"/>
      <c r="N76" s="20"/>
      <c r="O76" s="20"/>
      <c r="P76" s="20"/>
      <c r="Q76" s="20"/>
      <c r="R76" s="20"/>
      <c r="S76" s="20"/>
    </row>
    <row r="77" spans="12:19" x14ac:dyDescent="0.3">
      <c r="L77" s="20"/>
      <c r="M77" s="20"/>
      <c r="N77" s="20"/>
      <c r="O77" s="20"/>
      <c r="P77" s="20"/>
      <c r="Q77" s="20"/>
      <c r="R77" s="20"/>
      <c r="S77" s="20"/>
    </row>
    <row r="78" spans="12:19" x14ac:dyDescent="0.3">
      <c r="L78" s="20"/>
      <c r="M78" s="20"/>
      <c r="N78" s="20"/>
      <c r="O78" s="20"/>
      <c r="P78" s="20"/>
      <c r="Q78" s="20"/>
      <c r="R78" s="20"/>
      <c r="S78" s="20"/>
    </row>
    <row r="79" spans="12:19" x14ac:dyDescent="0.3">
      <c r="L79" s="20"/>
      <c r="M79" s="20"/>
      <c r="N79" s="20"/>
      <c r="O79" s="20"/>
      <c r="P79" s="20"/>
      <c r="Q79" s="20"/>
      <c r="R79" s="20"/>
      <c r="S79" s="20"/>
    </row>
    <row r="80" spans="12:19" x14ac:dyDescent="0.3">
      <c r="L80" s="20"/>
      <c r="M80" s="20"/>
      <c r="N80" s="20"/>
      <c r="O80" s="20"/>
      <c r="P80" s="20"/>
      <c r="Q80" s="20"/>
      <c r="R80" s="20"/>
      <c r="S80" s="20"/>
    </row>
    <row r="81" spans="12:19" x14ac:dyDescent="0.3">
      <c r="L81" s="20"/>
      <c r="M81" s="20"/>
      <c r="N81" s="20"/>
      <c r="O81" s="20"/>
      <c r="P81" s="20"/>
      <c r="Q81" s="20"/>
      <c r="R81" s="20"/>
      <c r="S81" s="20"/>
    </row>
    <row r="82" spans="12:19" x14ac:dyDescent="0.3">
      <c r="L82" s="20"/>
      <c r="M82" s="20"/>
      <c r="N82" s="20"/>
      <c r="O82" s="20"/>
      <c r="P82" s="20"/>
      <c r="Q82" s="20"/>
      <c r="R82" s="20"/>
      <c r="S82" s="20"/>
    </row>
    <row r="83" spans="12:19" x14ac:dyDescent="0.3">
      <c r="L83" s="20"/>
      <c r="M83" s="20"/>
      <c r="N83" s="20"/>
      <c r="O83" s="20"/>
      <c r="P83" s="20"/>
      <c r="Q83" s="20"/>
      <c r="R83" s="20"/>
      <c r="S83" s="20"/>
    </row>
    <row r="84" spans="12:19" x14ac:dyDescent="0.3">
      <c r="L84" s="20"/>
      <c r="M84" s="20"/>
      <c r="N84" s="20"/>
      <c r="O84" s="20"/>
      <c r="P84" s="20"/>
      <c r="Q84" s="20"/>
      <c r="R84" s="20"/>
      <c r="S84" s="20"/>
    </row>
    <row r="85" spans="12:19" x14ac:dyDescent="0.3">
      <c r="L85" s="20"/>
      <c r="M85" s="20"/>
      <c r="N85" s="20"/>
      <c r="O85" s="20"/>
      <c r="P85" s="20"/>
      <c r="Q85" s="20"/>
      <c r="R85" s="20"/>
      <c r="S85" s="20"/>
    </row>
    <row r="86" spans="12:19" x14ac:dyDescent="0.3">
      <c r="L86" s="20"/>
      <c r="M86" s="20"/>
      <c r="N86" s="20"/>
      <c r="O86" s="20"/>
      <c r="P86" s="20"/>
      <c r="Q86" s="20"/>
      <c r="R86" s="20"/>
      <c r="S86" s="20"/>
    </row>
    <row r="87" spans="12:19" x14ac:dyDescent="0.3">
      <c r="L87" s="20"/>
      <c r="M87" s="20"/>
      <c r="N87" s="20"/>
      <c r="O87" s="20"/>
      <c r="P87" s="20"/>
      <c r="Q87" s="20"/>
      <c r="R87" s="20"/>
      <c r="S87" s="20"/>
    </row>
    <row r="88" spans="12:19" x14ac:dyDescent="0.3">
      <c r="L88" s="20"/>
      <c r="M88" s="20"/>
      <c r="N88" s="20"/>
      <c r="O88" s="20"/>
      <c r="P88" s="20"/>
      <c r="Q88" s="20"/>
      <c r="R88" s="20"/>
      <c r="S88" s="20"/>
    </row>
    <row r="89" spans="12:19" x14ac:dyDescent="0.3">
      <c r="L89" s="20"/>
      <c r="M89" s="20"/>
      <c r="N89" s="20"/>
      <c r="O89" s="20"/>
      <c r="P89" s="20"/>
      <c r="Q89" s="20"/>
      <c r="R89" s="20"/>
      <c r="S89" s="20"/>
    </row>
    <row r="90" spans="12:19" x14ac:dyDescent="0.3">
      <c r="L90" s="20"/>
      <c r="M90" s="20"/>
      <c r="N90" s="20"/>
      <c r="O90" s="20"/>
      <c r="P90" s="20"/>
      <c r="Q90" s="20"/>
      <c r="R90" s="20"/>
      <c r="S90" s="20"/>
    </row>
    <row r="91" spans="12:19" x14ac:dyDescent="0.3">
      <c r="L91" s="20"/>
      <c r="M91" s="20"/>
      <c r="N91" s="20"/>
      <c r="O91" s="20"/>
      <c r="P91" s="20"/>
      <c r="Q91" s="20"/>
      <c r="R91" s="20"/>
      <c r="S91" s="20"/>
    </row>
    <row r="92" spans="12:19" x14ac:dyDescent="0.3">
      <c r="L92" s="20"/>
      <c r="M92" s="20"/>
      <c r="N92" s="20"/>
      <c r="O92" s="20"/>
      <c r="P92" s="20"/>
      <c r="Q92" s="20"/>
      <c r="R92" s="20"/>
      <c r="S92" s="20"/>
    </row>
    <row r="93" spans="12:19" x14ac:dyDescent="0.3">
      <c r="L93" s="20"/>
      <c r="M93" s="20"/>
      <c r="N93" s="20"/>
      <c r="O93" s="20"/>
      <c r="P93" s="20"/>
      <c r="Q93" s="20"/>
      <c r="R93" s="20"/>
      <c r="S93" s="20"/>
    </row>
    <row r="94" spans="12:19" x14ac:dyDescent="0.3">
      <c r="L94" s="20"/>
      <c r="M94" s="20"/>
      <c r="N94" s="20"/>
      <c r="O94" s="20"/>
      <c r="P94" s="20"/>
      <c r="Q94" s="20"/>
      <c r="R94" s="20"/>
      <c r="S94" s="20"/>
    </row>
    <row r="95" spans="12:19" x14ac:dyDescent="0.3">
      <c r="L95" s="20"/>
      <c r="M95" s="20"/>
      <c r="N95" s="20"/>
      <c r="O95" s="20"/>
      <c r="P95" s="20"/>
      <c r="Q95" s="20"/>
      <c r="R95" s="20"/>
      <c r="S95" s="20"/>
    </row>
    <row r="96" spans="12:19" x14ac:dyDescent="0.3">
      <c r="L96" s="20"/>
      <c r="M96" s="20"/>
      <c r="N96" s="20"/>
      <c r="O96" s="20"/>
      <c r="P96" s="20"/>
      <c r="Q96" s="20"/>
      <c r="R96" s="20"/>
      <c r="S96" s="20"/>
    </row>
    <row r="97" spans="12:19" x14ac:dyDescent="0.3">
      <c r="L97" s="20"/>
      <c r="M97" s="20"/>
      <c r="N97" s="20"/>
      <c r="O97" s="20"/>
      <c r="P97" s="20"/>
      <c r="Q97" s="20"/>
      <c r="R97" s="20"/>
      <c r="S97" s="20"/>
    </row>
    <row r="98" spans="12:19" x14ac:dyDescent="0.3">
      <c r="L98" s="20"/>
      <c r="M98" s="20"/>
      <c r="N98" s="20"/>
      <c r="O98" s="20"/>
      <c r="P98" s="20"/>
      <c r="Q98" s="20"/>
      <c r="R98" s="20"/>
      <c r="S98" s="20"/>
    </row>
    <row r="99" spans="12:19" x14ac:dyDescent="0.3">
      <c r="L99" s="20"/>
      <c r="M99" s="20"/>
      <c r="N99" s="20"/>
      <c r="O99" s="20"/>
      <c r="P99" s="20"/>
      <c r="Q99" s="20"/>
      <c r="R99" s="20"/>
      <c r="S99" s="20"/>
    </row>
    <row r="100" spans="12:19" x14ac:dyDescent="0.3">
      <c r="L100" s="20"/>
      <c r="M100" s="20"/>
      <c r="N100" s="20"/>
      <c r="O100" s="20"/>
      <c r="P100" s="20"/>
      <c r="Q100" s="20"/>
      <c r="R100" s="20"/>
      <c r="S100" s="20"/>
    </row>
    <row r="101" spans="12:19" x14ac:dyDescent="0.3">
      <c r="L101" s="20"/>
      <c r="M101" s="20"/>
      <c r="N101" s="20"/>
      <c r="O101" s="20"/>
      <c r="P101" s="20"/>
      <c r="Q101" s="20"/>
      <c r="R101" s="20"/>
      <c r="S101" s="20"/>
    </row>
    <row r="102" spans="12:19" x14ac:dyDescent="0.3">
      <c r="L102" s="20"/>
      <c r="M102" s="20"/>
      <c r="N102" s="20"/>
      <c r="O102" s="20"/>
      <c r="P102" s="20"/>
      <c r="Q102" s="20"/>
      <c r="R102" s="20"/>
      <c r="S102" s="20"/>
    </row>
    <row r="103" spans="12:19" x14ac:dyDescent="0.3">
      <c r="L103" s="20"/>
      <c r="M103" s="20"/>
      <c r="N103" s="20"/>
      <c r="O103" s="20"/>
      <c r="P103" s="20"/>
      <c r="Q103" s="20"/>
      <c r="R103" s="20"/>
      <c r="S103" s="20"/>
    </row>
    <row r="104" spans="12:19" x14ac:dyDescent="0.3">
      <c r="L104" s="20"/>
      <c r="M104" s="20"/>
      <c r="N104" s="20"/>
      <c r="O104" s="20"/>
      <c r="P104" s="20"/>
      <c r="Q104" s="20"/>
      <c r="R104" s="20"/>
      <c r="S104" s="20"/>
    </row>
    <row r="105" spans="12:19" x14ac:dyDescent="0.3">
      <c r="L105" s="20"/>
      <c r="M105" s="20"/>
      <c r="N105" s="20"/>
      <c r="O105" s="20"/>
      <c r="P105" s="20"/>
      <c r="Q105" s="20"/>
      <c r="R105" s="20"/>
      <c r="S105" s="20"/>
    </row>
    <row r="106" spans="12:19" x14ac:dyDescent="0.3">
      <c r="L106" s="20"/>
      <c r="M106" s="20"/>
      <c r="N106" s="20"/>
      <c r="O106" s="20"/>
      <c r="P106" s="20"/>
      <c r="Q106" s="20"/>
      <c r="R106" s="20"/>
      <c r="S106" s="20"/>
    </row>
    <row r="107" spans="12:19" x14ac:dyDescent="0.3">
      <c r="L107" s="20"/>
      <c r="M107" s="20"/>
      <c r="N107" s="20"/>
      <c r="O107" s="20"/>
      <c r="P107" s="20"/>
      <c r="Q107" s="20"/>
      <c r="R107" s="20"/>
      <c r="S107" s="20"/>
    </row>
    <row r="108" spans="12:19" x14ac:dyDescent="0.3">
      <c r="L108" s="20"/>
      <c r="M108" s="20"/>
      <c r="N108" s="20"/>
      <c r="O108" s="20"/>
      <c r="P108" s="20"/>
      <c r="Q108" s="20"/>
      <c r="R108" s="20"/>
      <c r="S108" s="20"/>
    </row>
    <row r="109" spans="12:19" x14ac:dyDescent="0.3">
      <c r="L109" s="20"/>
      <c r="M109" s="20"/>
      <c r="N109" s="20"/>
      <c r="O109" s="20"/>
      <c r="P109" s="20"/>
      <c r="Q109" s="20"/>
      <c r="R109" s="20"/>
      <c r="S109" s="20"/>
    </row>
    <row r="110" spans="12:19" x14ac:dyDescent="0.3">
      <c r="L110" s="20"/>
      <c r="M110" s="20"/>
      <c r="N110" s="20"/>
      <c r="O110" s="20"/>
      <c r="P110" s="20"/>
      <c r="Q110" s="20"/>
      <c r="R110" s="20"/>
      <c r="S110" s="20"/>
    </row>
    <row r="111" spans="12:19" x14ac:dyDescent="0.3">
      <c r="L111" s="20"/>
      <c r="M111" s="20"/>
      <c r="N111" s="20"/>
      <c r="O111" s="20"/>
      <c r="P111" s="20"/>
      <c r="Q111" s="20"/>
      <c r="R111" s="20"/>
      <c r="S111" s="20"/>
    </row>
    <row r="112" spans="12:19" x14ac:dyDescent="0.3">
      <c r="L112" s="20"/>
      <c r="M112" s="20"/>
      <c r="N112" s="20"/>
      <c r="O112" s="20"/>
      <c r="P112" s="20"/>
      <c r="Q112" s="20"/>
      <c r="R112" s="20"/>
      <c r="S112" s="20"/>
    </row>
    <row r="113" spans="12:19" x14ac:dyDescent="0.3">
      <c r="L113" s="20"/>
      <c r="M113" s="20"/>
      <c r="N113" s="20"/>
      <c r="O113" s="20"/>
      <c r="P113" s="20"/>
      <c r="Q113" s="20"/>
      <c r="R113" s="20"/>
      <c r="S113" s="20"/>
    </row>
    <row r="114" spans="12:19" x14ac:dyDescent="0.3">
      <c r="L114" s="20"/>
      <c r="M114" s="20"/>
      <c r="N114" s="20"/>
      <c r="O114" s="20"/>
      <c r="P114" s="20"/>
      <c r="Q114" s="20"/>
      <c r="R114" s="20"/>
      <c r="S114" s="20"/>
    </row>
    <row r="115" spans="12:19" x14ac:dyDescent="0.3">
      <c r="L115" s="20"/>
      <c r="M115" s="20"/>
      <c r="N115" s="20"/>
      <c r="O115" s="20"/>
      <c r="P115" s="20"/>
      <c r="Q115" s="20"/>
      <c r="R115" s="20"/>
      <c r="S115" s="20"/>
    </row>
    <row r="116" spans="12:19" x14ac:dyDescent="0.3">
      <c r="L116" s="20"/>
      <c r="M116" s="20"/>
      <c r="N116" s="20"/>
      <c r="O116" s="20"/>
      <c r="P116" s="20"/>
      <c r="Q116" s="20"/>
      <c r="R116" s="20"/>
      <c r="S116" s="20"/>
    </row>
    <row r="117" spans="12:19" x14ac:dyDescent="0.3">
      <c r="L117" s="20"/>
      <c r="M117" s="20"/>
      <c r="N117" s="20"/>
      <c r="O117" s="20"/>
      <c r="P117" s="20"/>
      <c r="Q117" s="20"/>
      <c r="R117" s="20"/>
      <c r="S117" s="20"/>
    </row>
    <row r="118" spans="12:19" x14ac:dyDescent="0.3">
      <c r="L118" s="20"/>
      <c r="M118" s="20"/>
      <c r="N118" s="20"/>
      <c r="O118" s="20"/>
      <c r="P118" s="20"/>
      <c r="Q118" s="20"/>
      <c r="R118" s="20"/>
      <c r="S118" s="20"/>
    </row>
    <row r="119" spans="12:19" x14ac:dyDescent="0.3">
      <c r="L119" s="20"/>
      <c r="M119" s="20"/>
      <c r="N119" s="20"/>
      <c r="O119" s="20"/>
      <c r="P119" s="20"/>
      <c r="Q119" s="20"/>
      <c r="R119" s="20"/>
      <c r="S119" s="20"/>
    </row>
    <row r="120" spans="12:19" x14ac:dyDescent="0.3">
      <c r="L120" s="20"/>
      <c r="M120" s="20"/>
      <c r="N120" s="20"/>
      <c r="O120" s="20"/>
      <c r="P120" s="20"/>
      <c r="Q120" s="20"/>
      <c r="R120" s="20"/>
      <c r="S120" s="20"/>
    </row>
    <row r="121" spans="12:19" x14ac:dyDescent="0.3">
      <c r="L121" s="20"/>
      <c r="M121" s="20"/>
      <c r="N121" s="20"/>
      <c r="O121" s="20"/>
      <c r="P121" s="20"/>
      <c r="Q121" s="20"/>
      <c r="R121" s="20"/>
      <c r="S121" s="20"/>
    </row>
    <row r="122" spans="12:19" x14ac:dyDescent="0.3">
      <c r="L122" s="20"/>
      <c r="M122" s="20"/>
      <c r="N122" s="20"/>
      <c r="O122" s="20"/>
      <c r="P122" s="20"/>
      <c r="Q122" s="20"/>
      <c r="R122" s="20"/>
      <c r="S122" s="20"/>
    </row>
    <row r="123" spans="12:19" x14ac:dyDescent="0.3">
      <c r="L123" s="20"/>
      <c r="M123" s="20"/>
      <c r="N123" s="20"/>
      <c r="O123" s="20"/>
      <c r="P123" s="20"/>
      <c r="Q123" s="20"/>
      <c r="R123" s="20"/>
      <c r="S123" s="20"/>
    </row>
    <row r="124" spans="12:19" x14ac:dyDescent="0.3">
      <c r="L124" s="20"/>
      <c r="M124" s="20"/>
      <c r="N124" s="20"/>
      <c r="O124" s="20"/>
      <c r="P124" s="20"/>
      <c r="Q124" s="20"/>
      <c r="R124" s="20"/>
      <c r="S124" s="20"/>
    </row>
    <row r="125" spans="12:19" x14ac:dyDescent="0.3">
      <c r="L125" s="20"/>
      <c r="M125" s="20"/>
      <c r="N125" s="20"/>
      <c r="O125" s="20"/>
      <c r="P125" s="20"/>
      <c r="Q125" s="20"/>
      <c r="R125" s="20"/>
      <c r="S125" s="20"/>
    </row>
    <row r="126" spans="12:19" x14ac:dyDescent="0.3">
      <c r="L126" s="20"/>
      <c r="M126" s="20"/>
      <c r="N126" s="20"/>
      <c r="O126" s="20"/>
      <c r="P126" s="20"/>
      <c r="Q126" s="20"/>
      <c r="R126" s="20"/>
      <c r="S126" s="20"/>
    </row>
    <row r="127" spans="12:19" x14ac:dyDescent="0.3">
      <c r="L127" s="20"/>
      <c r="M127" s="20"/>
      <c r="N127" s="20"/>
      <c r="O127" s="20"/>
      <c r="P127" s="20"/>
      <c r="Q127" s="20"/>
      <c r="R127" s="20"/>
      <c r="S127" s="20"/>
    </row>
    <row r="128" spans="12:19" x14ac:dyDescent="0.3">
      <c r="L128" s="20"/>
      <c r="M128" s="20"/>
      <c r="N128" s="20"/>
      <c r="O128" s="20"/>
      <c r="P128" s="20"/>
      <c r="Q128" s="20"/>
      <c r="R128" s="20"/>
      <c r="S128" s="20"/>
    </row>
    <row r="129" spans="12:19" x14ac:dyDescent="0.3">
      <c r="L129" s="20"/>
      <c r="M129" s="20"/>
      <c r="N129" s="20"/>
      <c r="O129" s="20"/>
      <c r="P129" s="20"/>
      <c r="Q129" s="20"/>
      <c r="R129" s="20"/>
      <c r="S129" s="20"/>
    </row>
    <row r="130" spans="12:19" x14ac:dyDescent="0.3">
      <c r="L130" s="20"/>
      <c r="M130" s="20"/>
      <c r="N130" s="20"/>
      <c r="O130" s="20"/>
      <c r="P130" s="20"/>
      <c r="Q130" s="20"/>
      <c r="R130" s="20"/>
      <c r="S130" s="20"/>
    </row>
    <row r="131" spans="12:19" x14ac:dyDescent="0.3">
      <c r="L131" s="20"/>
      <c r="M131" s="20"/>
      <c r="N131" s="20"/>
      <c r="O131" s="20"/>
      <c r="P131" s="20"/>
      <c r="Q131" s="20"/>
      <c r="R131" s="20"/>
      <c r="S131" s="20"/>
    </row>
    <row r="132" spans="12:19" x14ac:dyDescent="0.3">
      <c r="L132" s="20"/>
      <c r="M132" s="20"/>
      <c r="N132" s="20"/>
      <c r="O132" s="20"/>
      <c r="P132" s="20"/>
      <c r="Q132" s="20"/>
      <c r="R132" s="20"/>
      <c r="S132" s="20"/>
    </row>
    <row r="133" spans="12:19" x14ac:dyDescent="0.3">
      <c r="L133" s="20"/>
      <c r="M133" s="20"/>
      <c r="N133" s="20"/>
      <c r="O133" s="20"/>
      <c r="P133" s="20"/>
      <c r="Q133" s="20"/>
      <c r="R133" s="20"/>
      <c r="S133" s="20"/>
    </row>
    <row r="134" spans="12:19" x14ac:dyDescent="0.3">
      <c r="L134" s="20"/>
      <c r="M134" s="20"/>
      <c r="N134" s="20"/>
      <c r="O134" s="20"/>
      <c r="P134" s="20"/>
      <c r="Q134" s="20"/>
      <c r="R134" s="20"/>
      <c r="S134" s="20"/>
    </row>
    <row r="135" spans="12:19" x14ac:dyDescent="0.3">
      <c r="L135" s="20"/>
      <c r="M135" s="20"/>
      <c r="N135" s="20"/>
      <c r="O135" s="20"/>
      <c r="P135" s="20"/>
      <c r="Q135" s="20"/>
      <c r="R135" s="20"/>
      <c r="S135" s="20"/>
    </row>
    <row r="136" spans="12:19" x14ac:dyDescent="0.3">
      <c r="L136" s="20"/>
      <c r="M136" s="20"/>
      <c r="N136" s="20"/>
      <c r="O136" s="20"/>
      <c r="P136" s="20"/>
      <c r="Q136" s="20"/>
      <c r="R136" s="20"/>
      <c r="S136" s="20"/>
    </row>
    <row r="137" spans="12:19" x14ac:dyDescent="0.3">
      <c r="L137" s="20"/>
      <c r="M137" s="20"/>
      <c r="N137" s="20"/>
      <c r="O137" s="20"/>
      <c r="P137" s="20"/>
      <c r="Q137" s="20"/>
      <c r="R137" s="20"/>
      <c r="S137" s="20"/>
    </row>
    <row r="138" spans="12:19" x14ac:dyDescent="0.3">
      <c r="L138" s="20"/>
      <c r="M138" s="20"/>
      <c r="N138" s="20"/>
      <c r="O138" s="20"/>
      <c r="P138" s="20"/>
      <c r="Q138" s="20"/>
      <c r="R138" s="20"/>
      <c r="S138" s="20"/>
    </row>
    <row r="139" spans="12:19" x14ac:dyDescent="0.3">
      <c r="L139" s="20"/>
      <c r="M139" s="20"/>
      <c r="N139" s="20"/>
      <c r="O139" s="20"/>
      <c r="P139" s="20"/>
      <c r="Q139" s="20"/>
      <c r="R139" s="20"/>
      <c r="S139" s="20"/>
    </row>
    <row r="140" spans="12:19" x14ac:dyDescent="0.3">
      <c r="L140" s="20"/>
      <c r="M140" s="20"/>
      <c r="N140" s="20"/>
      <c r="O140" s="20"/>
      <c r="P140" s="20"/>
      <c r="Q140" s="20"/>
      <c r="R140" s="20"/>
      <c r="S140" s="20"/>
    </row>
    <row r="141" spans="12:19" x14ac:dyDescent="0.3">
      <c r="L141" s="20"/>
      <c r="M141" s="20"/>
      <c r="N141" s="20"/>
      <c r="O141" s="20"/>
      <c r="P141" s="20"/>
      <c r="Q141" s="20"/>
      <c r="R141" s="20"/>
      <c r="S141" s="20"/>
    </row>
    <row r="142" spans="12:19" x14ac:dyDescent="0.3">
      <c r="L142" s="20"/>
      <c r="M142" s="20"/>
      <c r="N142" s="20"/>
      <c r="O142" s="20"/>
      <c r="P142" s="20"/>
      <c r="Q142" s="20"/>
      <c r="R142" s="20"/>
      <c r="S142" s="20"/>
    </row>
    <row r="143" spans="12:19" x14ac:dyDescent="0.3">
      <c r="L143" s="20"/>
      <c r="M143" s="20"/>
      <c r="N143" s="20"/>
      <c r="O143" s="20"/>
      <c r="P143" s="20"/>
      <c r="Q143" s="20"/>
      <c r="R143" s="20"/>
      <c r="S143" s="20"/>
    </row>
    <row r="144" spans="12:19" x14ac:dyDescent="0.3">
      <c r="L144" s="20"/>
      <c r="M144" s="20"/>
      <c r="N144" s="20"/>
      <c r="O144" s="20"/>
      <c r="P144" s="20"/>
      <c r="Q144" s="20"/>
      <c r="R144" s="20"/>
      <c r="S144" s="20"/>
    </row>
    <row r="145" spans="12:19" x14ac:dyDescent="0.3">
      <c r="L145" s="20"/>
      <c r="M145" s="20"/>
      <c r="N145" s="20"/>
      <c r="O145" s="20"/>
      <c r="P145" s="20"/>
      <c r="Q145" s="20"/>
      <c r="R145" s="20"/>
      <c r="S145" s="20"/>
    </row>
    <row r="146" spans="12:19" x14ac:dyDescent="0.3">
      <c r="L146" s="20"/>
      <c r="M146" s="20"/>
      <c r="N146" s="20"/>
      <c r="O146" s="20"/>
      <c r="P146" s="20"/>
      <c r="Q146" s="20"/>
      <c r="R146" s="20"/>
      <c r="S146" s="20"/>
    </row>
    <row r="147" spans="12:19" x14ac:dyDescent="0.3">
      <c r="L147" s="20"/>
      <c r="M147" s="20"/>
      <c r="N147" s="20"/>
      <c r="O147" s="20"/>
      <c r="P147" s="20"/>
      <c r="Q147" s="20"/>
      <c r="R147" s="20"/>
      <c r="S147" s="20"/>
    </row>
    <row r="148" spans="12:19" x14ac:dyDescent="0.3">
      <c r="L148" s="20"/>
      <c r="M148" s="20"/>
      <c r="N148" s="20"/>
      <c r="O148" s="20"/>
      <c r="P148" s="20"/>
      <c r="Q148" s="20"/>
      <c r="R148" s="20"/>
      <c r="S148" s="20"/>
    </row>
    <row r="149" spans="12:19" x14ac:dyDescent="0.3">
      <c r="L149" s="20"/>
      <c r="M149" s="20"/>
      <c r="N149" s="20"/>
      <c r="O149" s="20"/>
      <c r="P149" s="20"/>
      <c r="Q149" s="20"/>
      <c r="R149" s="20"/>
      <c r="S149" s="20"/>
    </row>
    <row r="150" spans="12:19" x14ac:dyDescent="0.3">
      <c r="L150" s="20"/>
      <c r="M150" s="20"/>
      <c r="N150" s="20"/>
      <c r="O150" s="20"/>
      <c r="P150" s="20"/>
      <c r="Q150" s="20"/>
      <c r="R150" s="20"/>
      <c r="S150" s="20"/>
    </row>
    <row r="151" spans="12:19" x14ac:dyDescent="0.3">
      <c r="L151" s="20"/>
      <c r="M151" s="20"/>
      <c r="N151" s="20"/>
      <c r="O151" s="20"/>
      <c r="P151" s="20"/>
      <c r="Q151" s="20"/>
      <c r="R151" s="20"/>
      <c r="S151" s="20"/>
    </row>
    <row r="152" spans="12:19" x14ac:dyDescent="0.3">
      <c r="L152" s="20"/>
      <c r="M152" s="20"/>
      <c r="N152" s="20"/>
      <c r="O152" s="20"/>
      <c r="P152" s="20"/>
      <c r="Q152" s="20"/>
      <c r="R152" s="20"/>
      <c r="S152" s="20"/>
    </row>
    <row r="153" spans="12:19" x14ac:dyDescent="0.3">
      <c r="L153" s="20"/>
      <c r="M153" s="20"/>
      <c r="N153" s="20"/>
      <c r="O153" s="20"/>
      <c r="P153" s="20"/>
      <c r="Q153" s="20"/>
      <c r="R153" s="20"/>
      <c r="S153" s="20"/>
    </row>
    <row r="154" spans="12:19" x14ac:dyDescent="0.3">
      <c r="L154" s="20"/>
      <c r="M154" s="20"/>
      <c r="N154" s="20"/>
      <c r="O154" s="20"/>
      <c r="P154" s="20"/>
      <c r="Q154" s="20"/>
      <c r="R154" s="20"/>
      <c r="S154" s="20"/>
    </row>
    <row r="155" spans="12:19" x14ac:dyDescent="0.3">
      <c r="L155" s="20"/>
      <c r="M155" s="20"/>
      <c r="N155" s="20"/>
      <c r="O155" s="20"/>
      <c r="P155" s="20"/>
      <c r="Q155" s="20"/>
      <c r="R155" s="20"/>
      <c r="S155" s="20"/>
    </row>
    <row r="156" spans="12:19" x14ac:dyDescent="0.3">
      <c r="L156" s="20"/>
      <c r="M156" s="20"/>
      <c r="N156" s="20"/>
      <c r="O156" s="20"/>
      <c r="P156" s="20"/>
      <c r="Q156" s="20"/>
      <c r="R156" s="20"/>
      <c r="S156" s="20"/>
    </row>
    <row r="157" spans="12:19" x14ac:dyDescent="0.3">
      <c r="L157" s="20"/>
      <c r="M157" s="20"/>
      <c r="N157" s="20"/>
      <c r="O157" s="20"/>
      <c r="P157" s="20"/>
      <c r="Q157" s="20"/>
      <c r="R157" s="20"/>
      <c r="S157" s="20"/>
    </row>
    <row r="158" spans="12:19" x14ac:dyDescent="0.3">
      <c r="L158" s="20"/>
      <c r="M158" s="20"/>
      <c r="N158" s="20"/>
      <c r="O158" s="20"/>
      <c r="P158" s="20"/>
      <c r="Q158" s="20"/>
      <c r="R158" s="20"/>
      <c r="S158" s="20"/>
    </row>
    <row r="159" spans="12:19" x14ac:dyDescent="0.3">
      <c r="L159" s="20"/>
      <c r="M159" s="20"/>
      <c r="N159" s="20"/>
      <c r="O159" s="20"/>
      <c r="P159" s="20"/>
      <c r="Q159" s="20"/>
      <c r="R159" s="20"/>
      <c r="S159" s="20"/>
    </row>
    <row r="160" spans="12:19" x14ac:dyDescent="0.3">
      <c r="L160" s="20"/>
      <c r="M160" s="20"/>
      <c r="N160" s="20"/>
      <c r="O160" s="20"/>
      <c r="P160" s="20"/>
      <c r="Q160" s="20"/>
      <c r="R160" s="20"/>
      <c r="S160" s="20"/>
    </row>
    <row r="161" spans="12:19" x14ac:dyDescent="0.3">
      <c r="L161" s="20"/>
      <c r="M161" s="20"/>
      <c r="N161" s="20"/>
      <c r="O161" s="20"/>
      <c r="P161" s="20"/>
      <c r="Q161" s="20"/>
      <c r="R161" s="20"/>
      <c r="S161" s="20"/>
    </row>
    <row r="162" spans="12:19" x14ac:dyDescent="0.3">
      <c r="L162" s="20"/>
      <c r="M162" s="20"/>
      <c r="N162" s="20"/>
      <c r="O162" s="20"/>
      <c r="P162" s="20"/>
      <c r="Q162" s="20"/>
      <c r="R162" s="20"/>
      <c r="S162" s="20"/>
    </row>
    <row r="163" spans="12:19" x14ac:dyDescent="0.3">
      <c r="L163" s="20"/>
      <c r="M163" s="20"/>
      <c r="N163" s="20"/>
      <c r="O163" s="20"/>
      <c r="P163" s="20"/>
      <c r="Q163" s="20"/>
      <c r="R163" s="20"/>
      <c r="S163" s="20"/>
    </row>
    <row r="164" spans="12:19" x14ac:dyDescent="0.3">
      <c r="L164" s="20"/>
      <c r="M164" s="20"/>
      <c r="N164" s="20"/>
      <c r="O164" s="20"/>
      <c r="P164" s="20"/>
      <c r="Q164" s="20"/>
      <c r="R164" s="20"/>
      <c r="S164" s="20"/>
    </row>
    <row r="165" spans="12:19" x14ac:dyDescent="0.3">
      <c r="L165" s="20"/>
      <c r="M165" s="20"/>
      <c r="N165" s="20"/>
      <c r="O165" s="20"/>
      <c r="P165" s="20"/>
      <c r="Q165" s="20"/>
      <c r="R165" s="20"/>
      <c r="S165" s="20"/>
    </row>
    <row r="166" spans="12:19" x14ac:dyDescent="0.3">
      <c r="L166" s="20"/>
      <c r="M166" s="20"/>
      <c r="N166" s="20"/>
      <c r="O166" s="20"/>
      <c r="P166" s="20"/>
      <c r="Q166" s="20"/>
      <c r="R166" s="20"/>
      <c r="S166" s="20"/>
    </row>
    <row r="167" spans="12:19" x14ac:dyDescent="0.3">
      <c r="L167" s="20"/>
      <c r="M167" s="20"/>
      <c r="N167" s="20"/>
      <c r="O167" s="20"/>
      <c r="P167" s="20"/>
      <c r="Q167" s="20"/>
      <c r="R167" s="20"/>
      <c r="S167" s="20"/>
    </row>
    <row r="168" spans="12:19" x14ac:dyDescent="0.3">
      <c r="L168" s="20"/>
      <c r="M168" s="20"/>
      <c r="N168" s="20"/>
      <c r="O168" s="20"/>
      <c r="P168" s="20"/>
      <c r="Q168" s="20"/>
      <c r="R168" s="20"/>
      <c r="S168" s="20"/>
    </row>
    <row r="169" spans="12:19" x14ac:dyDescent="0.3">
      <c r="L169" s="20"/>
      <c r="M169" s="20"/>
      <c r="N169" s="20"/>
      <c r="O169" s="20"/>
      <c r="P169" s="20"/>
      <c r="Q169" s="20"/>
      <c r="R169" s="20"/>
      <c r="S169" s="20"/>
    </row>
    <row r="170" spans="12:19" x14ac:dyDescent="0.3">
      <c r="L170" s="20"/>
      <c r="M170" s="20"/>
      <c r="N170" s="20"/>
      <c r="O170" s="20"/>
      <c r="P170" s="20"/>
      <c r="Q170" s="20"/>
      <c r="R170" s="20"/>
      <c r="S170" s="20"/>
    </row>
    <row r="171" spans="12:19" x14ac:dyDescent="0.3">
      <c r="L171" s="20"/>
      <c r="M171" s="20"/>
      <c r="N171" s="20"/>
      <c r="O171" s="20"/>
      <c r="P171" s="20"/>
      <c r="Q171" s="20"/>
      <c r="R171" s="20"/>
      <c r="S171" s="20"/>
    </row>
    <row r="172" spans="12:19" x14ac:dyDescent="0.3">
      <c r="L172" s="20"/>
      <c r="M172" s="20"/>
      <c r="N172" s="20"/>
      <c r="O172" s="20"/>
      <c r="P172" s="20"/>
      <c r="Q172" s="20"/>
      <c r="R172" s="20"/>
      <c r="S172" s="20"/>
    </row>
    <row r="173" spans="12:19" x14ac:dyDescent="0.3">
      <c r="L173" s="20"/>
      <c r="M173" s="20"/>
      <c r="N173" s="20"/>
      <c r="O173" s="20"/>
      <c r="P173" s="20"/>
      <c r="Q173" s="20"/>
      <c r="R173" s="20"/>
      <c r="S173" s="20"/>
    </row>
    <row r="174" spans="12:19" x14ac:dyDescent="0.3">
      <c r="L174" s="20"/>
      <c r="M174" s="20"/>
      <c r="N174" s="20"/>
      <c r="O174" s="20"/>
      <c r="P174" s="20"/>
      <c r="Q174" s="20"/>
      <c r="R174" s="20"/>
      <c r="S174" s="20"/>
    </row>
    <row r="175" spans="12:19" x14ac:dyDescent="0.3">
      <c r="L175" s="20"/>
      <c r="M175" s="20"/>
      <c r="N175" s="20"/>
      <c r="O175" s="20"/>
      <c r="P175" s="20"/>
      <c r="Q175" s="20"/>
      <c r="R175" s="20"/>
      <c r="S175" s="20"/>
    </row>
    <row r="176" spans="12:19" x14ac:dyDescent="0.3">
      <c r="L176" s="20"/>
      <c r="M176" s="20"/>
      <c r="N176" s="20"/>
      <c r="O176" s="20"/>
      <c r="P176" s="20"/>
      <c r="Q176" s="20"/>
      <c r="R176" s="20"/>
      <c r="S176" s="20"/>
    </row>
    <row r="177" spans="12:19" x14ac:dyDescent="0.3">
      <c r="L177" s="20"/>
      <c r="M177" s="20"/>
      <c r="N177" s="20"/>
      <c r="O177" s="20"/>
      <c r="P177" s="20"/>
      <c r="Q177" s="20"/>
      <c r="R177" s="20"/>
      <c r="S177" s="20"/>
    </row>
    <row r="178" spans="12:19" x14ac:dyDescent="0.3">
      <c r="L178" s="20"/>
      <c r="M178" s="20"/>
      <c r="N178" s="20"/>
      <c r="O178" s="20"/>
      <c r="P178" s="20"/>
      <c r="Q178" s="20"/>
      <c r="R178" s="20"/>
      <c r="S178" s="20"/>
    </row>
    <row r="179" spans="12:19" x14ac:dyDescent="0.3">
      <c r="L179" s="20"/>
      <c r="M179" s="20"/>
      <c r="N179" s="20"/>
      <c r="O179" s="20"/>
      <c r="P179" s="20"/>
      <c r="Q179" s="20"/>
      <c r="R179" s="20"/>
      <c r="S179" s="20"/>
    </row>
    <row r="180" spans="12:19" x14ac:dyDescent="0.3">
      <c r="L180" s="20"/>
      <c r="M180" s="20"/>
      <c r="N180" s="20"/>
      <c r="O180" s="20"/>
      <c r="P180" s="20"/>
      <c r="Q180" s="20"/>
      <c r="R180" s="20"/>
      <c r="S180" s="20"/>
    </row>
    <row r="181" spans="12:19" x14ac:dyDescent="0.3">
      <c r="L181" s="20"/>
      <c r="M181" s="20"/>
      <c r="N181" s="20"/>
      <c r="O181" s="20"/>
      <c r="P181" s="20"/>
      <c r="Q181" s="20"/>
      <c r="R181" s="20"/>
      <c r="S181" s="20"/>
    </row>
    <row r="182" spans="12:19" x14ac:dyDescent="0.3">
      <c r="L182" s="20"/>
      <c r="M182" s="20"/>
      <c r="N182" s="20"/>
      <c r="O182" s="20"/>
      <c r="P182" s="20"/>
      <c r="Q182" s="20"/>
      <c r="R182" s="20"/>
      <c r="S182" s="20"/>
    </row>
    <row r="183" spans="12:19" x14ac:dyDescent="0.3">
      <c r="L183" s="20"/>
      <c r="M183" s="20"/>
      <c r="N183" s="20"/>
      <c r="O183" s="20"/>
      <c r="P183" s="20"/>
      <c r="Q183" s="20"/>
      <c r="R183" s="20"/>
      <c r="S183" s="20"/>
    </row>
    <row r="184" spans="12:19" x14ac:dyDescent="0.3">
      <c r="L184" s="20"/>
      <c r="M184" s="20"/>
      <c r="N184" s="20"/>
      <c r="O184" s="20"/>
      <c r="P184" s="20"/>
      <c r="Q184" s="20"/>
      <c r="R184" s="20"/>
      <c r="S184" s="20"/>
    </row>
    <row r="185" spans="12:19" x14ac:dyDescent="0.3">
      <c r="L185" s="20"/>
      <c r="M185" s="20"/>
      <c r="N185" s="20"/>
      <c r="O185" s="20"/>
      <c r="P185" s="20"/>
      <c r="Q185" s="20"/>
      <c r="R185" s="20"/>
      <c r="S185" s="20"/>
    </row>
    <row r="186" spans="12:19" x14ac:dyDescent="0.3">
      <c r="L186" s="20"/>
      <c r="M186" s="20"/>
      <c r="N186" s="20"/>
      <c r="O186" s="20"/>
      <c r="P186" s="20"/>
      <c r="Q186" s="20"/>
      <c r="R186" s="20"/>
      <c r="S186" s="20"/>
    </row>
    <row r="187" spans="12:19" x14ac:dyDescent="0.3">
      <c r="L187" s="20"/>
      <c r="M187" s="20"/>
      <c r="N187" s="20"/>
      <c r="O187" s="20"/>
      <c r="P187" s="20"/>
      <c r="Q187" s="20"/>
      <c r="R187" s="20"/>
      <c r="S187" s="20"/>
    </row>
    <row r="188" spans="12:19" x14ac:dyDescent="0.3">
      <c r="L188" s="20"/>
      <c r="M188" s="20"/>
      <c r="N188" s="20"/>
      <c r="O188" s="20"/>
      <c r="P188" s="20"/>
      <c r="Q188" s="20"/>
      <c r="R188" s="20"/>
      <c r="S188" s="20"/>
    </row>
    <row r="189" spans="12:19" x14ac:dyDescent="0.3">
      <c r="L189" s="20"/>
      <c r="M189" s="20"/>
      <c r="N189" s="20"/>
      <c r="O189" s="20"/>
      <c r="P189" s="20"/>
      <c r="Q189" s="20"/>
      <c r="R189" s="20"/>
      <c r="S189" s="20"/>
    </row>
    <row r="190" spans="12:19" x14ac:dyDescent="0.3">
      <c r="L190" s="20"/>
      <c r="M190" s="20"/>
      <c r="N190" s="20"/>
      <c r="O190" s="20"/>
      <c r="P190" s="20"/>
      <c r="Q190" s="20"/>
      <c r="R190" s="20"/>
      <c r="S190" s="20"/>
    </row>
    <row r="191" spans="12:19" x14ac:dyDescent="0.3">
      <c r="L191" s="20"/>
      <c r="M191" s="20"/>
      <c r="N191" s="20"/>
      <c r="O191" s="20"/>
      <c r="P191" s="20"/>
      <c r="Q191" s="20"/>
      <c r="R191" s="20"/>
      <c r="S191" s="20"/>
    </row>
    <row r="192" spans="12:19" x14ac:dyDescent="0.3">
      <c r="L192" s="20"/>
      <c r="M192" s="20"/>
      <c r="N192" s="20"/>
      <c r="O192" s="20"/>
      <c r="P192" s="20"/>
      <c r="Q192" s="20"/>
      <c r="R192" s="20"/>
      <c r="S192" s="20"/>
    </row>
    <row r="193" spans="12:19" x14ac:dyDescent="0.3">
      <c r="L193" s="20"/>
      <c r="M193" s="20"/>
      <c r="N193" s="20"/>
      <c r="O193" s="20"/>
      <c r="P193" s="20"/>
      <c r="Q193" s="20"/>
      <c r="R193" s="20"/>
      <c r="S193" s="20"/>
    </row>
    <row r="194" spans="12:19" x14ac:dyDescent="0.3">
      <c r="L194" s="20"/>
      <c r="M194" s="20"/>
      <c r="N194" s="20"/>
      <c r="O194" s="20"/>
      <c r="P194" s="20"/>
      <c r="Q194" s="20"/>
      <c r="R194" s="20"/>
      <c r="S194" s="20"/>
    </row>
    <row r="195" spans="12:19" x14ac:dyDescent="0.3">
      <c r="L195" s="20"/>
      <c r="M195" s="20"/>
      <c r="N195" s="20"/>
      <c r="O195" s="20"/>
      <c r="P195" s="20"/>
      <c r="Q195" s="20"/>
      <c r="R195" s="20"/>
      <c r="S195" s="20"/>
    </row>
    <row r="196" spans="12:19" x14ac:dyDescent="0.3">
      <c r="L196" s="20"/>
      <c r="M196" s="20"/>
      <c r="N196" s="20"/>
      <c r="O196" s="20"/>
      <c r="P196" s="20"/>
      <c r="Q196" s="20"/>
      <c r="R196" s="20"/>
      <c r="S196" s="20"/>
    </row>
    <row r="197" spans="12:19" x14ac:dyDescent="0.3">
      <c r="L197" s="20"/>
      <c r="M197" s="20"/>
      <c r="N197" s="20"/>
      <c r="O197" s="20"/>
      <c r="P197" s="20"/>
      <c r="Q197" s="20"/>
      <c r="R197" s="20"/>
      <c r="S197" s="20"/>
    </row>
    <row r="198" spans="12:19" x14ac:dyDescent="0.3">
      <c r="L198" s="20"/>
      <c r="M198" s="20"/>
      <c r="N198" s="20"/>
      <c r="O198" s="20"/>
      <c r="P198" s="20"/>
      <c r="Q198" s="20"/>
      <c r="R198" s="20"/>
      <c r="S198" s="20"/>
    </row>
    <row r="199" spans="12:19" x14ac:dyDescent="0.3">
      <c r="L199" s="20"/>
      <c r="M199" s="20"/>
      <c r="N199" s="20"/>
      <c r="O199" s="20"/>
      <c r="P199" s="20"/>
      <c r="Q199" s="20"/>
      <c r="R199" s="20"/>
      <c r="S199" s="20"/>
    </row>
    <row r="200" spans="12:19" x14ac:dyDescent="0.3">
      <c r="L200" s="20"/>
      <c r="M200" s="20"/>
      <c r="N200" s="20"/>
      <c r="O200" s="20"/>
      <c r="P200" s="20"/>
      <c r="Q200" s="20"/>
      <c r="R200" s="20"/>
      <c r="S200" s="20"/>
    </row>
    <row r="201" spans="12:19" x14ac:dyDescent="0.3">
      <c r="L201" s="20"/>
      <c r="M201" s="20"/>
      <c r="N201" s="20"/>
      <c r="O201" s="20"/>
      <c r="P201" s="20"/>
      <c r="Q201" s="20"/>
      <c r="R201" s="20"/>
      <c r="S201" s="20"/>
    </row>
    <row r="202" spans="12:19" x14ac:dyDescent="0.3">
      <c r="L202" s="20"/>
      <c r="M202" s="20"/>
      <c r="N202" s="20"/>
      <c r="O202" s="20"/>
      <c r="P202" s="20"/>
      <c r="Q202" s="20"/>
      <c r="R202" s="20"/>
      <c r="S202" s="20"/>
    </row>
    <row r="203" spans="12:19" x14ac:dyDescent="0.3">
      <c r="L203" s="20"/>
      <c r="M203" s="20"/>
      <c r="N203" s="20"/>
      <c r="O203" s="20"/>
      <c r="P203" s="20"/>
      <c r="Q203" s="20"/>
      <c r="R203" s="20"/>
      <c r="S203" s="20"/>
    </row>
    <row r="204" spans="12:19" x14ac:dyDescent="0.3">
      <c r="L204" s="20"/>
      <c r="M204" s="20"/>
      <c r="N204" s="20"/>
      <c r="O204" s="20"/>
      <c r="P204" s="20"/>
      <c r="Q204" s="20"/>
      <c r="R204" s="20"/>
      <c r="S204" s="20"/>
    </row>
    <row r="205" spans="12:19" x14ac:dyDescent="0.3">
      <c r="L205" s="20"/>
      <c r="M205" s="20"/>
      <c r="N205" s="20"/>
      <c r="O205" s="20"/>
      <c r="P205" s="20"/>
      <c r="Q205" s="20"/>
      <c r="R205" s="20"/>
      <c r="S205" s="20"/>
    </row>
    <row r="206" spans="12:19" x14ac:dyDescent="0.3">
      <c r="L206" s="20"/>
      <c r="M206" s="20"/>
      <c r="N206" s="20"/>
      <c r="O206" s="20"/>
      <c r="P206" s="20"/>
      <c r="Q206" s="20"/>
      <c r="R206" s="20"/>
      <c r="S206" s="20"/>
    </row>
    <row r="207" spans="12:19" x14ac:dyDescent="0.3">
      <c r="L207" s="20"/>
      <c r="M207" s="20"/>
      <c r="N207" s="20"/>
      <c r="O207" s="20"/>
      <c r="P207" s="20"/>
      <c r="Q207" s="20"/>
      <c r="R207" s="20"/>
      <c r="S207" s="20"/>
    </row>
    <row r="208" spans="12:19" x14ac:dyDescent="0.3">
      <c r="L208" s="20"/>
      <c r="M208" s="20"/>
      <c r="N208" s="20"/>
      <c r="O208" s="20"/>
      <c r="P208" s="20"/>
      <c r="Q208" s="20"/>
      <c r="R208" s="20"/>
      <c r="S208" s="20"/>
    </row>
    <row r="209" spans="12:19" x14ac:dyDescent="0.3">
      <c r="L209" s="20"/>
      <c r="M209" s="20"/>
      <c r="N209" s="20"/>
      <c r="O209" s="20"/>
      <c r="P209" s="20"/>
      <c r="Q209" s="20"/>
      <c r="R209" s="20"/>
      <c r="S209" s="20"/>
    </row>
    <row r="210" spans="12:19" x14ac:dyDescent="0.3">
      <c r="L210" s="20"/>
      <c r="M210" s="20"/>
      <c r="N210" s="20"/>
      <c r="O210" s="20"/>
      <c r="P210" s="20"/>
      <c r="Q210" s="20"/>
      <c r="R210" s="20"/>
      <c r="S210" s="20"/>
    </row>
    <row r="211" spans="12:19" x14ac:dyDescent="0.3">
      <c r="L211" s="20"/>
      <c r="M211" s="20"/>
      <c r="N211" s="20"/>
      <c r="O211" s="20"/>
      <c r="P211" s="20"/>
      <c r="Q211" s="20"/>
      <c r="R211" s="20"/>
      <c r="S211" s="20"/>
    </row>
    <row r="212" spans="12:19" x14ac:dyDescent="0.3">
      <c r="L212" s="20"/>
      <c r="M212" s="20"/>
      <c r="N212" s="20"/>
      <c r="O212" s="20"/>
      <c r="P212" s="20"/>
      <c r="Q212" s="20"/>
      <c r="R212" s="20"/>
      <c r="S212" s="20"/>
    </row>
    <row r="213" spans="12:19" x14ac:dyDescent="0.3">
      <c r="L213" s="20"/>
      <c r="M213" s="20"/>
      <c r="N213" s="20"/>
      <c r="O213" s="20"/>
      <c r="P213" s="20"/>
      <c r="Q213" s="20"/>
      <c r="R213" s="20"/>
      <c r="S213" s="20"/>
    </row>
    <row r="214" spans="12:19" x14ac:dyDescent="0.3">
      <c r="L214" s="20"/>
      <c r="M214" s="20"/>
      <c r="N214" s="20"/>
      <c r="O214" s="20"/>
      <c r="P214" s="20"/>
      <c r="Q214" s="20"/>
      <c r="R214" s="20"/>
      <c r="S214" s="20"/>
    </row>
    <row r="215" spans="12:19" x14ac:dyDescent="0.3">
      <c r="L215" s="20"/>
      <c r="M215" s="20"/>
      <c r="N215" s="20"/>
      <c r="O215" s="20"/>
      <c r="P215" s="20"/>
      <c r="Q215" s="20"/>
      <c r="R215" s="20"/>
      <c r="S215" s="20"/>
    </row>
    <row r="216" spans="12:19" x14ac:dyDescent="0.3">
      <c r="L216" s="20"/>
      <c r="M216" s="20"/>
      <c r="N216" s="20"/>
      <c r="O216" s="20"/>
      <c r="P216" s="20"/>
      <c r="Q216" s="20"/>
      <c r="R216" s="20"/>
      <c r="S216" s="20"/>
    </row>
    <row r="217" spans="12:19" x14ac:dyDescent="0.3">
      <c r="L217" s="20"/>
      <c r="M217" s="20"/>
      <c r="N217" s="20"/>
      <c r="O217" s="20"/>
      <c r="P217" s="20"/>
      <c r="Q217" s="20"/>
      <c r="R217" s="20"/>
      <c r="S217" s="20"/>
    </row>
    <row r="218" spans="12:19" x14ac:dyDescent="0.3">
      <c r="L218" s="20"/>
      <c r="M218" s="20"/>
      <c r="N218" s="20"/>
      <c r="O218" s="20"/>
      <c r="P218" s="20"/>
      <c r="Q218" s="20"/>
      <c r="R218" s="20"/>
      <c r="S218" s="20"/>
    </row>
    <row r="219" spans="12:19" x14ac:dyDescent="0.3">
      <c r="L219" s="20"/>
      <c r="M219" s="20"/>
      <c r="N219" s="20"/>
      <c r="O219" s="20"/>
      <c r="P219" s="20"/>
      <c r="Q219" s="20"/>
      <c r="R219" s="20"/>
      <c r="S219" s="20"/>
    </row>
    <row r="220" spans="12:19" x14ac:dyDescent="0.3">
      <c r="L220" s="20"/>
      <c r="M220" s="20"/>
      <c r="N220" s="20"/>
      <c r="O220" s="20"/>
      <c r="P220" s="20"/>
      <c r="Q220" s="20"/>
      <c r="R220" s="20"/>
      <c r="S220" s="20"/>
    </row>
    <row r="221" spans="12:19" x14ac:dyDescent="0.3">
      <c r="L221" s="20"/>
      <c r="M221" s="20"/>
      <c r="N221" s="20"/>
      <c r="O221" s="20"/>
      <c r="P221" s="20"/>
      <c r="Q221" s="20"/>
      <c r="R221" s="20"/>
      <c r="S221" s="20"/>
    </row>
    <row r="222" spans="12:19" x14ac:dyDescent="0.3">
      <c r="L222" s="20"/>
      <c r="M222" s="20"/>
      <c r="N222" s="20"/>
      <c r="O222" s="20"/>
      <c r="P222" s="20"/>
      <c r="Q222" s="20"/>
      <c r="R222" s="20"/>
      <c r="S222" s="20"/>
    </row>
    <row r="223" spans="12:19" x14ac:dyDescent="0.3">
      <c r="L223" s="20"/>
      <c r="M223" s="20"/>
      <c r="N223" s="20"/>
      <c r="O223" s="20"/>
      <c r="P223" s="20"/>
      <c r="Q223" s="20"/>
      <c r="R223" s="20"/>
      <c r="S223" s="20"/>
    </row>
    <row r="224" spans="12:19" x14ac:dyDescent="0.3">
      <c r="L224" s="20"/>
      <c r="M224" s="20"/>
      <c r="N224" s="20"/>
      <c r="O224" s="20"/>
      <c r="P224" s="20"/>
      <c r="Q224" s="20"/>
      <c r="R224" s="20"/>
      <c r="S224" s="20"/>
    </row>
    <row r="225" spans="12:19" x14ac:dyDescent="0.3">
      <c r="L225" s="20"/>
      <c r="M225" s="20"/>
      <c r="N225" s="20"/>
      <c r="O225" s="20"/>
      <c r="P225" s="20"/>
      <c r="Q225" s="20"/>
      <c r="R225" s="20"/>
      <c r="S225" s="20"/>
    </row>
    <row r="226" spans="12:19" x14ac:dyDescent="0.3">
      <c r="L226" s="20"/>
      <c r="M226" s="20"/>
      <c r="N226" s="20"/>
      <c r="O226" s="20"/>
      <c r="P226" s="20"/>
      <c r="Q226" s="20"/>
      <c r="R226" s="20"/>
      <c r="S226" s="20"/>
    </row>
    <row r="227" spans="12:19" x14ac:dyDescent="0.3">
      <c r="L227" s="20"/>
      <c r="M227" s="20"/>
      <c r="N227" s="20"/>
      <c r="O227" s="20"/>
      <c r="P227" s="20"/>
      <c r="Q227" s="20"/>
      <c r="R227" s="20"/>
      <c r="S227" s="20"/>
    </row>
    <row r="228" spans="12:19" x14ac:dyDescent="0.3">
      <c r="L228" s="20"/>
      <c r="M228" s="20"/>
      <c r="N228" s="20"/>
      <c r="O228" s="20"/>
      <c r="P228" s="20"/>
      <c r="Q228" s="20"/>
      <c r="R228" s="20"/>
      <c r="S228" s="20"/>
    </row>
    <row r="229" spans="12:19" x14ac:dyDescent="0.3">
      <c r="L229" s="20"/>
      <c r="M229" s="20"/>
      <c r="N229" s="20"/>
      <c r="O229" s="20"/>
      <c r="P229" s="20"/>
      <c r="Q229" s="20"/>
      <c r="R229" s="20"/>
      <c r="S229" s="20"/>
    </row>
    <row r="230" spans="12:19" x14ac:dyDescent="0.3">
      <c r="L230" s="20"/>
      <c r="M230" s="20"/>
      <c r="N230" s="20"/>
      <c r="O230" s="20"/>
      <c r="P230" s="20"/>
      <c r="Q230" s="20"/>
      <c r="R230" s="20"/>
      <c r="S230" s="20"/>
    </row>
    <row r="231" spans="12:19" x14ac:dyDescent="0.3">
      <c r="L231" s="20"/>
      <c r="M231" s="20"/>
      <c r="N231" s="20"/>
      <c r="O231" s="20"/>
      <c r="P231" s="20"/>
      <c r="Q231" s="20"/>
      <c r="R231" s="20"/>
      <c r="S231" s="20"/>
    </row>
    <row r="232" spans="12:19" x14ac:dyDescent="0.3">
      <c r="L232" s="20"/>
      <c r="M232" s="20"/>
      <c r="N232" s="20"/>
      <c r="O232" s="20"/>
      <c r="P232" s="20"/>
      <c r="Q232" s="20"/>
      <c r="R232" s="20"/>
      <c r="S232" s="20"/>
    </row>
    <row r="233" spans="12:19" x14ac:dyDescent="0.3">
      <c r="L233" s="20"/>
      <c r="M233" s="20"/>
      <c r="N233" s="20"/>
      <c r="O233" s="20"/>
      <c r="P233" s="20"/>
      <c r="Q233" s="20"/>
      <c r="R233" s="20"/>
      <c r="S233" s="20"/>
    </row>
    <row r="234" spans="12:19" x14ac:dyDescent="0.3">
      <c r="L234" s="20"/>
      <c r="M234" s="20"/>
      <c r="N234" s="20"/>
      <c r="O234" s="20"/>
      <c r="P234" s="20"/>
      <c r="Q234" s="20"/>
      <c r="R234" s="20"/>
      <c r="S234" s="20"/>
    </row>
    <row r="235" spans="12:19" x14ac:dyDescent="0.3">
      <c r="L235" s="20"/>
      <c r="M235" s="20"/>
      <c r="N235" s="20"/>
      <c r="O235" s="20"/>
      <c r="P235" s="20"/>
      <c r="Q235" s="20"/>
      <c r="R235" s="20"/>
      <c r="S235" s="20"/>
    </row>
    <row r="236" spans="12:19" x14ac:dyDescent="0.3">
      <c r="L236" s="20"/>
      <c r="M236" s="20"/>
      <c r="N236" s="20"/>
      <c r="O236" s="20"/>
      <c r="P236" s="20"/>
      <c r="Q236" s="20"/>
      <c r="R236" s="20"/>
      <c r="S236" s="20"/>
    </row>
    <row r="237" spans="12:19" x14ac:dyDescent="0.3">
      <c r="L237" s="20"/>
      <c r="M237" s="20"/>
      <c r="N237" s="20"/>
      <c r="O237" s="20"/>
      <c r="P237" s="20"/>
      <c r="Q237" s="20"/>
      <c r="R237" s="20"/>
      <c r="S237" s="20"/>
    </row>
    <row r="238" spans="12:19" x14ac:dyDescent="0.3">
      <c r="L238" s="20"/>
      <c r="M238" s="20"/>
      <c r="N238" s="20"/>
      <c r="O238" s="20"/>
      <c r="P238" s="20"/>
      <c r="Q238" s="20"/>
      <c r="R238" s="20"/>
      <c r="S238" s="20"/>
    </row>
    <row r="239" spans="12:19" x14ac:dyDescent="0.3">
      <c r="L239" s="20"/>
      <c r="M239" s="20"/>
      <c r="N239" s="20"/>
      <c r="O239" s="20"/>
      <c r="P239" s="20"/>
      <c r="Q239" s="20"/>
      <c r="R239" s="20"/>
      <c r="S239" s="20"/>
    </row>
    <row r="240" spans="12:19" x14ac:dyDescent="0.3">
      <c r="L240" s="20"/>
      <c r="M240" s="20"/>
      <c r="N240" s="20"/>
      <c r="O240" s="20"/>
      <c r="P240" s="20"/>
      <c r="Q240" s="20"/>
      <c r="R240" s="20"/>
      <c r="S240" s="20"/>
    </row>
    <row r="241" spans="12:19" x14ac:dyDescent="0.3">
      <c r="L241" s="20"/>
      <c r="M241" s="20"/>
      <c r="N241" s="20"/>
      <c r="O241" s="20"/>
      <c r="P241" s="20"/>
      <c r="Q241" s="20"/>
      <c r="R241" s="20"/>
      <c r="S241" s="20"/>
    </row>
    <row r="242" spans="12:19" x14ac:dyDescent="0.3">
      <c r="L242" s="20"/>
      <c r="M242" s="20"/>
      <c r="N242" s="20"/>
      <c r="O242" s="20"/>
      <c r="P242" s="20"/>
      <c r="Q242" s="20"/>
      <c r="R242" s="20"/>
      <c r="S242" s="20"/>
    </row>
    <row r="243" spans="12:19" x14ac:dyDescent="0.3">
      <c r="L243" s="20"/>
      <c r="M243" s="20"/>
      <c r="N243" s="20"/>
      <c r="O243" s="20"/>
      <c r="P243" s="20"/>
      <c r="Q243" s="20"/>
      <c r="R243" s="20"/>
      <c r="S243" s="20"/>
    </row>
    <row r="244" spans="12:19" x14ac:dyDescent="0.3">
      <c r="L244" s="20"/>
      <c r="M244" s="20"/>
      <c r="N244" s="20"/>
      <c r="O244" s="20"/>
      <c r="P244" s="20"/>
      <c r="Q244" s="20"/>
      <c r="R244" s="20"/>
      <c r="S244" s="20"/>
    </row>
    <row r="245" spans="12:19" x14ac:dyDescent="0.3">
      <c r="L245" s="20"/>
      <c r="M245" s="20"/>
      <c r="N245" s="20"/>
      <c r="O245" s="20"/>
      <c r="P245" s="20"/>
      <c r="Q245" s="20"/>
      <c r="R245" s="20"/>
      <c r="S245" s="20"/>
    </row>
    <row r="246" spans="12:19" x14ac:dyDescent="0.3">
      <c r="L246" s="20"/>
      <c r="M246" s="20"/>
      <c r="N246" s="20"/>
      <c r="O246" s="20"/>
      <c r="P246" s="20"/>
      <c r="Q246" s="20"/>
      <c r="R246" s="20"/>
      <c r="S246" s="20"/>
    </row>
    <row r="247" spans="12:19" x14ac:dyDescent="0.3">
      <c r="L247" s="20"/>
      <c r="M247" s="20"/>
      <c r="N247" s="20"/>
      <c r="O247" s="20"/>
      <c r="P247" s="20"/>
      <c r="Q247" s="20"/>
      <c r="R247" s="20"/>
      <c r="S247" s="20"/>
    </row>
    <row r="248" spans="12:19" x14ac:dyDescent="0.3">
      <c r="L248" s="20"/>
      <c r="M248" s="20"/>
      <c r="N248" s="20"/>
      <c r="O248" s="20"/>
      <c r="P248" s="20"/>
      <c r="Q248" s="20"/>
      <c r="R248" s="20"/>
      <c r="S248" s="20"/>
    </row>
    <row r="249" spans="12:19" x14ac:dyDescent="0.3">
      <c r="L249" s="20"/>
      <c r="M249" s="20"/>
      <c r="N249" s="20"/>
      <c r="O249" s="20"/>
      <c r="P249" s="20"/>
      <c r="Q249" s="20"/>
      <c r="R249" s="20"/>
      <c r="S249" s="20"/>
    </row>
    <row r="250" spans="12:19" x14ac:dyDescent="0.3">
      <c r="L250" s="20"/>
      <c r="M250" s="20"/>
      <c r="N250" s="20"/>
      <c r="O250" s="20"/>
      <c r="P250" s="20"/>
      <c r="Q250" s="20"/>
      <c r="R250" s="20"/>
      <c r="S250" s="20"/>
    </row>
    <row r="251" spans="12:19" x14ac:dyDescent="0.3">
      <c r="L251" s="20"/>
      <c r="M251" s="20"/>
      <c r="N251" s="20"/>
      <c r="O251" s="20"/>
      <c r="P251" s="20"/>
      <c r="Q251" s="20"/>
      <c r="R251" s="20"/>
      <c r="S251" s="20"/>
    </row>
    <row r="252" spans="12:19" x14ac:dyDescent="0.3">
      <c r="L252" s="20"/>
      <c r="M252" s="20"/>
      <c r="N252" s="20"/>
      <c r="O252" s="20"/>
      <c r="P252" s="20"/>
      <c r="Q252" s="20"/>
      <c r="R252" s="20"/>
      <c r="S252" s="20"/>
    </row>
    <row r="253" spans="12:19" x14ac:dyDescent="0.3">
      <c r="L253" s="20"/>
      <c r="M253" s="20"/>
      <c r="N253" s="20"/>
      <c r="O253" s="20"/>
      <c r="P253" s="20"/>
      <c r="Q253" s="20"/>
      <c r="R253" s="20"/>
      <c r="S253" s="20"/>
    </row>
    <row r="254" spans="12:19" x14ac:dyDescent="0.3">
      <c r="L254" s="20"/>
      <c r="M254" s="20"/>
      <c r="N254" s="20"/>
      <c r="O254" s="20"/>
      <c r="P254" s="20"/>
      <c r="Q254" s="20"/>
      <c r="R254" s="20"/>
      <c r="S254" s="20"/>
    </row>
    <row r="255" spans="12:19" x14ac:dyDescent="0.3">
      <c r="L255" s="20"/>
      <c r="M255" s="20"/>
      <c r="N255" s="20"/>
      <c r="O255" s="20"/>
      <c r="P255" s="20"/>
      <c r="Q255" s="20"/>
      <c r="R255" s="20"/>
      <c r="S255" s="20"/>
    </row>
    <row r="256" spans="12:19" x14ac:dyDescent="0.3">
      <c r="L256" s="20"/>
      <c r="M256" s="20"/>
      <c r="N256" s="20"/>
      <c r="O256" s="20"/>
      <c r="P256" s="20"/>
      <c r="Q256" s="20"/>
      <c r="R256" s="20"/>
      <c r="S256" s="20"/>
    </row>
    <row r="257" spans="12:19" x14ac:dyDescent="0.3">
      <c r="L257" s="20"/>
      <c r="M257" s="20"/>
      <c r="N257" s="20"/>
      <c r="O257" s="20"/>
      <c r="P257" s="20"/>
      <c r="Q257" s="20"/>
      <c r="R257" s="20"/>
      <c r="S257" s="20"/>
    </row>
    <row r="258" spans="12:19" x14ac:dyDescent="0.3">
      <c r="L258" s="20"/>
      <c r="M258" s="20"/>
      <c r="N258" s="20"/>
      <c r="O258" s="20"/>
      <c r="P258" s="20"/>
      <c r="Q258" s="20"/>
      <c r="R258" s="20"/>
      <c r="S258" s="20"/>
    </row>
    <row r="259" spans="12:19" x14ac:dyDescent="0.3">
      <c r="L259" s="20"/>
      <c r="M259" s="20"/>
      <c r="N259" s="20"/>
      <c r="O259" s="20"/>
      <c r="P259" s="20"/>
      <c r="Q259" s="20"/>
      <c r="R259" s="20"/>
      <c r="S259" s="20"/>
    </row>
    <row r="260" spans="12:19" x14ac:dyDescent="0.3">
      <c r="L260" s="20"/>
      <c r="M260" s="20"/>
      <c r="N260" s="20"/>
      <c r="O260" s="20"/>
      <c r="P260" s="20"/>
      <c r="Q260" s="20"/>
      <c r="R260" s="20"/>
      <c r="S260" s="20"/>
    </row>
    <row r="261" spans="12:19" x14ac:dyDescent="0.3">
      <c r="L261" s="20"/>
      <c r="M261" s="20"/>
      <c r="N261" s="20"/>
      <c r="O261" s="20"/>
      <c r="P261" s="20"/>
      <c r="Q261" s="20"/>
      <c r="R261" s="20"/>
      <c r="S261" s="20"/>
    </row>
    <row r="262" spans="12:19" x14ac:dyDescent="0.3">
      <c r="L262" s="20"/>
      <c r="M262" s="20"/>
      <c r="N262" s="20"/>
      <c r="O262" s="20"/>
      <c r="P262" s="20"/>
      <c r="Q262" s="20"/>
      <c r="R262" s="20"/>
      <c r="S262" s="20"/>
    </row>
    <row r="263" spans="12:19" x14ac:dyDescent="0.3">
      <c r="L263" s="20"/>
      <c r="M263" s="20"/>
      <c r="N263" s="20"/>
      <c r="O263" s="20"/>
      <c r="P263" s="20"/>
      <c r="Q263" s="20"/>
      <c r="R263" s="20"/>
      <c r="S263" s="20"/>
    </row>
    <row r="264" spans="12:19" x14ac:dyDescent="0.3">
      <c r="L264" s="20"/>
      <c r="M264" s="20"/>
      <c r="N264" s="20"/>
      <c r="O264" s="20"/>
      <c r="P264" s="20"/>
      <c r="Q264" s="20"/>
      <c r="R264" s="20"/>
      <c r="S264" s="20"/>
    </row>
    <row r="265" spans="12:19" x14ac:dyDescent="0.3">
      <c r="L265" s="20"/>
      <c r="M265" s="20"/>
      <c r="N265" s="20"/>
      <c r="O265" s="20"/>
      <c r="P265" s="20"/>
      <c r="Q265" s="20"/>
      <c r="R265" s="20"/>
      <c r="S265" s="20"/>
    </row>
    <row r="266" spans="12:19" x14ac:dyDescent="0.3">
      <c r="L266" s="20"/>
      <c r="M266" s="20"/>
      <c r="N266" s="20"/>
      <c r="O266" s="20"/>
      <c r="P266" s="20"/>
      <c r="Q266" s="20"/>
      <c r="R266" s="20"/>
      <c r="S266" s="20"/>
    </row>
    <row r="267" spans="12:19" x14ac:dyDescent="0.3">
      <c r="L267" s="20"/>
      <c r="M267" s="20"/>
      <c r="N267" s="20"/>
      <c r="O267" s="20"/>
      <c r="P267" s="20"/>
      <c r="Q267" s="20"/>
      <c r="R267" s="20"/>
      <c r="S267" s="20"/>
    </row>
    <row r="268" spans="12:19" x14ac:dyDescent="0.3">
      <c r="L268" s="20"/>
      <c r="M268" s="20"/>
      <c r="N268" s="20"/>
      <c r="O268" s="20"/>
      <c r="P268" s="20"/>
      <c r="Q268" s="20"/>
      <c r="R268" s="20"/>
      <c r="S268" s="20"/>
    </row>
    <row r="269" spans="12:19" x14ac:dyDescent="0.3">
      <c r="L269" s="20"/>
      <c r="M269" s="20"/>
      <c r="N269" s="20"/>
      <c r="O269" s="20"/>
      <c r="P269" s="20"/>
      <c r="Q269" s="20"/>
      <c r="R269" s="20"/>
      <c r="S269" s="20"/>
    </row>
    <row r="270" spans="12:19" x14ac:dyDescent="0.3">
      <c r="L270" s="20"/>
      <c r="M270" s="20"/>
      <c r="N270" s="20"/>
      <c r="O270" s="20"/>
      <c r="P270" s="20"/>
      <c r="Q270" s="20"/>
      <c r="R270" s="20"/>
      <c r="S270" s="20"/>
    </row>
    <row r="271" spans="12:19" x14ac:dyDescent="0.3">
      <c r="L271" s="20"/>
      <c r="M271" s="20"/>
      <c r="N271" s="20"/>
      <c r="O271" s="20"/>
      <c r="P271" s="20"/>
      <c r="Q271" s="20"/>
      <c r="R271" s="20"/>
      <c r="S271" s="20"/>
    </row>
    <row r="272" spans="12:19" x14ac:dyDescent="0.3">
      <c r="L272" s="20"/>
      <c r="M272" s="20"/>
      <c r="N272" s="20"/>
      <c r="O272" s="20"/>
      <c r="P272" s="20"/>
      <c r="Q272" s="20"/>
      <c r="R272" s="20"/>
      <c r="S272" s="20"/>
    </row>
    <row r="273" spans="12:19" x14ac:dyDescent="0.3">
      <c r="L273" s="20"/>
      <c r="M273" s="20"/>
      <c r="N273" s="20"/>
      <c r="O273" s="20"/>
      <c r="P273" s="20"/>
      <c r="Q273" s="20"/>
      <c r="R273" s="20"/>
      <c r="S273" s="20"/>
    </row>
    <row r="274" spans="12:19" x14ac:dyDescent="0.3">
      <c r="L274" s="20"/>
      <c r="M274" s="20"/>
      <c r="N274" s="20"/>
      <c r="O274" s="20"/>
      <c r="P274" s="20"/>
      <c r="Q274" s="20"/>
      <c r="R274" s="20"/>
      <c r="S274" s="20"/>
    </row>
    <row r="275" spans="12:19" x14ac:dyDescent="0.3">
      <c r="L275" s="20"/>
      <c r="M275" s="20"/>
      <c r="N275" s="20"/>
      <c r="O275" s="20"/>
      <c r="P275" s="20"/>
      <c r="Q275" s="20"/>
      <c r="R275" s="20"/>
      <c r="S275" s="20"/>
    </row>
    <row r="276" spans="12:19" x14ac:dyDescent="0.3">
      <c r="L276" s="20"/>
      <c r="M276" s="20"/>
      <c r="N276" s="20"/>
      <c r="O276" s="20"/>
      <c r="P276" s="20"/>
      <c r="Q276" s="20"/>
      <c r="R276" s="20"/>
      <c r="S276" s="20"/>
    </row>
    <row r="277" spans="12:19" x14ac:dyDescent="0.3">
      <c r="L277" s="20"/>
      <c r="M277" s="20"/>
      <c r="N277" s="20"/>
      <c r="O277" s="20"/>
      <c r="P277" s="20"/>
      <c r="Q277" s="20"/>
      <c r="R277" s="20"/>
      <c r="S277" s="20"/>
    </row>
    <row r="278" spans="12:19" x14ac:dyDescent="0.3">
      <c r="L278" s="20"/>
      <c r="M278" s="20"/>
      <c r="N278" s="20"/>
      <c r="O278" s="20"/>
      <c r="P278" s="20"/>
      <c r="Q278" s="20"/>
      <c r="R278" s="20"/>
      <c r="S278" s="20"/>
    </row>
    <row r="279" spans="12:19" x14ac:dyDescent="0.3">
      <c r="L279" s="20"/>
      <c r="M279" s="20"/>
      <c r="N279" s="20"/>
      <c r="O279" s="20"/>
      <c r="P279" s="20"/>
      <c r="Q279" s="20"/>
      <c r="R279" s="20"/>
      <c r="S279" s="20"/>
    </row>
    <row r="280" spans="12:19" x14ac:dyDescent="0.3">
      <c r="L280" s="20"/>
      <c r="M280" s="20"/>
      <c r="N280" s="20"/>
      <c r="O280" s="20"/>
      <c r="P280" s="20"/>
      <c r="Q280" s="20"/>
      <c r="R280" s="20"/>
      <c r="S280" s="20"/>
    </row>
    <row r="281" spans="12:19" x14ac:dyDescent="0.3">
      <c r="L281" s="20"/>
      <c r="M281" s="20"/>
      <c r="N281" s="20"/>
      <c r="O281" s="20"/>
      <c r="P281" s="20"/>
      <c r="Q281" s="20"/>
      <c r="R281" s="20"/>
      <c r="S281" s="20"/>
    </row>
    <row r="282" spans="12:19" x14ac:dyDescent="0.3">
      <c r="L282" s="20"/>
      <c r="M282" s="20"/>
      <c r="N282" s="20"/>
      <c r="O282" s="20"/>
      <c r="P282" s="20"/>
      <c r="Q282" s="20"/>
      <c r="R282" s="20"/>
      <c r="S282" s="20"/>
    </row>
    <row r="283" spans="12:19" x14ac:dyDescent="0.3">
      <c r="L283" s="20"/>
      <c r="M283" s="20"/>
      <c r="N283" s="20"/>
      <c r="O283" s="20"/>
      <c r="P283" s="20"/>
      <c r="Q283" s="20"/>
      <c r="R283" s="20"/>
      <c r="S283" s="20"/>
    </row>
    <row r="284" spans="12:19" x14ac:dyDescent="0.3">
      <c r="L284" s="20"/>
      <c r="M284" s="20"/>
      <c r="N284" s="20"/>
      <c r="O284" s="20"/>
      <c r="P284" s="20"/>
      <c r="Q284" s="20"/>
      <c r="R284" s="20"/>
      <c r="S284" s="20"/>
    </row>
    <row r="285" spans="12:19" x14ac:dyDescent="0.3">
      <c r="L285" s="20"/>
      <c r="M285" s="20"/>
      <c r="N285" s="20"/>
      <c r="O285" s="20"/>
      <c r="P285" s="20"/>
      <c r="Q285" s="20"/>
      <c r="R285" s="20"/>
      <c r="S285" s="20"/>
    </row>
    <row r="286" spans="12:19" x14ac:dyDescent="0.3">
      <c r="L286" s="20"/>
      <c r="M286" s="20"/>
      <c r="N286" s="20"/>
      <c r="O286" s="20"/>
      <c r="P286" s="20"/>
      <c r="Q286" s="20"/>
      <c r="R286" s="20"/>
      <c r="S286" s="20"/>
    </row>
    <row r="287" spans="12:19" x14ac:dyDescent="0.3">
      <c r="L287" s="20"/>
      <c r="M287" s="20"/>
      <c r="N287" s="20"/>
      <c r="O287" s="20"/>
      <c r="P287" s="20"/>
      <c r="Q287" s="20"/>
      <c r="R287" s="20"/>
      <c r="S287" s="20"/>
    </row>
    <row r="288" spans="12:19" x14ac:dyDescent="0.3">
      <c r="L288" s="20"/>
      <c r="M288" s="20"/>
      <c r="N288" s="20"/>
      <c r="O288" s="20"/>
      <c r="P288" s="20"/>
      <c r="Q288" s="20"/>
      <c r="R288" s="20"/>
      <c r="S288" s="20"/>
    </row>
    <row r="289" spans="12:19" x14ac:dyDescent="0.3">
      <c r="L289" s="20"/>
      <c r="M289" s="20"/>
      <c r="N289" s="20"/>
      <c r="O289" s="20"/>
      <c r="P289" s="20"/>
      <c r="Q289" s="20"/>
      <c r="R289" s="20"/>
      <c r="S289" s="20"/>
    </row>
    <row r="290" spans="12:19" x14ac:dyDescent="0.3">
      <c r="L290" s="20"/>
      <c r="M290" s="20"/>
      <c r="N290" s="20"/>
      <c r="O290" s="20"/>
      <c r="P290" s="20"/>
      <c r="Q290" s="20"/>
      <c r="R290" s="20"/>
      <c r="S290" s="20"/>
    </row>
    <row r="291" spans="12:19" x14ac:dyDescent="0.3">
      <c r="L291" s="20"/>
      <c r="M291" s="20"/>
      <c r="N291" s="20"/>
      <c r="O291" s="20"/>
      <c r="P291" s="20"/>
      <c r="Q291" s="20"/>
      <c r="R291" s="20"/>
      <c r="S291" s="20"/>
    </row>
    <row r="292" spans="12:19" x14ac:dyDescent="0.3">
      <c r="L292" s="20"/>
      <c r="M292" s="20"/>
      <c r="N292" s="20"/>
      <c r="O292" s="20"/>
      <c r="P292" s="20"/>
      <c r="Q292" s="20"/>
      <c r="R292" s="20"/>
      <c r="S292" s="20"/>
    </row>
    <row r="293" spans="12:19" x14ac:dyDescent="0.3">
      <c r="L293" s="20"/>
      <c r="M293" s="20"/>
      <c r="N293" s="20"/>
      <c r="O293" s="20"/>
      <c r="P293" s="20"/>
      <c r="Q293" s="20"/>
      <c r="R293" s="20"/>
      <c r="S293" s="20"/>
    </row>
    <row r="294" spans="12:19" x14ac:dyDescent="0.3">
      <c r="L294" s="20"/>
      <c r="M294" s="20"/>
      <c r="N294" s="20"/>
      <c r="O294" s="20"/>
      <c r="P294" s="20"/>
      <c r="Q294" s="20"/>
      <c r="R294" s="20"/>
      <c r="S294" s="20"/>
    </row>
    <row r="295" spans="12:19" x14ac:dyDescent="0.3">
      <c r="L295" s="20"/>
      <c r="M295" s="20"/>
      <c r="N295" s="20"/>
      <c r="O295" s="20"/>
      <c r="P295" s="20"/>
      <c r="Q295" s="20"/>
      <c r="R295" s="20"/>
      <c r="S295" s="20"/>
    </row>
    <row r="296" spans="12:19" x14ac:dyDescent="0.3">
      <c r="L296" s="20"/>
      <c r="M296" s="20"/>
      <c r="N296" s="20"/>
      <c r="O296" s="20"/>
      <c r="P296" s="20"/>
      <c r="Q296" s="20"/>
      <c r="R296" s="20"/>
      <c r="S296" s="20"/>
    </row>
    <row r="297" spans="12:19" x14ac:dyDescent="0.3">
      <c r="L297" s="20"/>
      <c r="M297" s="20"/>
      <c r="N297" s="20"/>
      <c r="O297" s="20"/>
      <c r="P297" s="20"/>
      <c r="Q297" s="20"/>
      <c r="R297" s="20"/>
      <c r="S297" s="20"/>
    </row>
    <row r="298" spans="12:19" x14ac:dyDescent="0.3">
      <c r="L298" s="20"/>
      <c r="M298" s="20"/>
      <c r="N298" s="20"/>
      <c r="O298" s="20"/>
      <c r="P298" s="20"/>
      <c r="Q298" s="20"/>
      <c r="R298" s="20"/>
      <c r="S298" s="20"/>
    </row>
    <row r="299" spans="12:19" x14ac:dyDescent="0.3">
      <c r="L299" s="20"/>
      <c r="M299" s="20"/>
      <c r="N299" s="20"/>
      <c r="O299" s="20"/>
      <c r="P299" s="20"/>
      <c r="Q299" s="20"/>
      <c r="R299" s="20"/>
      <c r="S299" s="20"/>
    </row>
    <row r="300" spans="12:19" x14ac:dyDescent="0.3">
      <c r="L300" s="20"/>
      <c r="M300" s="20"/>
      <c r="N300" s="20"/>
      <c r="O300" s="20"/>
      <c r="P300" s="20"/>
      <c r="Q300" s="20"/>
      <c r="R300" s="20"/>
      <c r="S300" s="20"/>
    </row>
    <row r="301" spans="12:19" x14ac:dyDescent="0.3">
      <c r="L301" s="20"/>
      <c r="M301" s="20"/>
      <c r="N301" s="20"/>
      <c r="O301" s="20"/>
      <c r="P301" s="20"/>
      <c r="Q301" s="20"/>
      <c r="R301" s="20"/>
      <c r="S301" s="20"/>
    </row>
    <row r="302" spans="12:19" x14ac:dyDescent="0.3">
      <c r="L302" s="20"/>
      <c r="M302" s="20"/>
      <c r="N302" s="20"/>
      <c r="O302" s="20"/>
      <c r="P302" s="20"/>
      <c r="Q302" s="20"/>
      <c r="R302" s="20"/>
      <c r="S302" s="20"/>
    </row>
    <row r="303" spans="12:19" x14ac:dyDescent="0.3">
      <c r="L303" s="20"/>
      <c r="M303" s="20"/>
      <c r="N303" s="20"/>
      <c r="O303" s="20"/>
      <c r="P303" s="20"/>
      <c r="Q303" s="20"/>
      <c r="R303" s="20"/>
      <c r="S303" s="20"/>
    </row>
    <row r="304" spans="12:19" x14ac:dyDescent="0.3">
      <c r="L304" s="20"/>
      <c r="M304" s="20"/>
      <c r="N304" s="20"/>
      <c r="O304" s="20"/>
      <c r="P304" s="20"/>
      <c r="Q304" s="20"/>
      <c r="R304" s="20"/>
      <c r="S304" s="20"/>
    </row>
    <row r="305" spans="12:19" x14ac:dyDescent="0.3">
      <c r="L305" s="20"/>
      <c r="M305" s="20"/>
      <c r="N305" s="20"/>
      <c r="O305" s="20"/>
      <c r="P305" s="20"/>
      <c r="Q305" s="20"/>
      <c r="R305" s="20"/>
      <c r="S305" s="20"/>
    </row>
    <row r="306" spans="12:19" x14ac:dyDescent="0.3">
      <c r="L306" s="20"/>
      <c r="M306" s="20"/>
      <c r="N306" s="20"/>
      <c r="O306" s="20"/>
      <c r="P306" s="20"/>
      <c r="Q306" s="20"/>
      <c r="R306" s="20"/>
      <c r="S306" s="20"/>
    </row>
    <row r="307" spans="12:19" x14ac:dyDescent="0.3">
      <c r="L307" s="20"/>
      <c r="M307" s="20"/>
      <c r="N307" s="20"/>
      <c r="O307" s="20"/>
      <c r="P307" s="20"/>
      <c r="Q307" s="20"/>
      <c r="R307" s="20"/>
      <c r="S307" s="20"/>
    </row>
    <row r="308" spans="12:19" x14ac:dyDescent="0.3">
      <c r="L308" s="20"/>
      <c r="M308" s="20"/>
      <c r="N308" s="20"/>
      <c r="O308" s="20"/>
      <c r="P308" s="20"/>
      <c r="Q308" s="20"/>
      <c r="R308" s="20"/>
      <c r="S308" s="20"/>
    </row>
    <row r="309" spans="12:19" x14ac:dyDescent="0.3">
      <c r="L309" s="20"/>
      <c r="M309" s="20"/>
      <c r="N309" s="20"/>
      <c r="O309" s="20"/>
      <c r="P309" s="20"/>
      <c r="Q309" s="20"/>
      <c r="R309" s="20"/>
      <c r="S309" s="20"/>
    </row>
    <row r="310" spans="12:19" x14ac:dyDescent="0.3">
      <c r="L310" s="20"/>
      <c r="M310" s="20"/>
      <c r="N310" s="20"/>
      <c r="O310" s="20"/>
      <c r="P310" s="20"/>
      <c r="Q310" s="20"/>
      <c r="R310" s="20"/>
      <c r="S310" s="20"/>
    </row>
    <row r="311" spans="12:19" x14ac:dyDescent="0.3">
      <c r="L311" s="20"/>
      <c r="M311" s="20"/>
      <c r="N311" s="20"/>
      <c r="O311" s="20"/>
      <c r="P311" s="20"/>
      <c r="Q311" s="20"/>
      <c r="R311" s="20"/>
      <c r="S311" s="20"/>
    </row>
    <row r="312" spans="12:19" x14ac:dyDescent="0.3">
      <c r="L312" s="20"/>
      <c r="M312" s="20"/>
      <c r="N312" s="20"/>
      <c r="O312" s="20"/>
      <c r="P312" s="20"/>
      <c r="Q312" s="20"/>
      <c r="R312" s="20"/>
      <c r="S312" s="20"/>
    </row>
    <row r="313" spans="12:19" x14ac:dyDescent="0.3">
      <c r="L313" s="20"/>
      <c r="M313" s="20"/>
      <c r="N313" s="20"/>
      <c r="O313" s="20"/>
      <c r="P313" s="20"/>
      <c r="Q313" s="20"/>
      <c r="R313" s="20"/>
      <c r="S313" s="20"/>
    </row>
    <row r="314" spans="12:19" x14ac:dyDescent="0.3">
      <c r="L314" s="20"/>
      <c r="M314" s="20"/>
      <c r="N314" s="20"/>
      <c r="O314" s="20"/>
      <c r="P314" s="20"/>
      <c r="Q314" s="20"/>
      <c r="R314" s="20"/>
      <c r="S314" s="20"/>
    </row>
    <row r="315" spans="12:19" x14ac:dyDescent="0.3">
      <c r="L315" s="20"/>
      <c r="M315" s="20"/>
      <c r="N315" s="20"/>
      <c r="O315" s="20"/>
      <c r="P315" s="20"/>
      <c r="Q315" s="20"/>
      <c r="R315" s="20"/>
      <c r="S315" s="20"/>
    </row>
    <row r="316" spans="12:19" x14ac:dyDescent="0.3">
      <c r="L316" s="20"/>
      <c r="M316" s="20"/>
      <c r="N316" s="20"/>
      <c r="O316" s="20"/>
      <c r="P316" s="20"/>
      <c r="Q316" s="20"/>
      <c r="R316" s="20"/>
      <c r="S316" s="20"/>
    </row>
    <row r="317" spans="12:19" x14ac:dyDescent="0.3">
      <c r="L317" s="20"/>
      <c r="M317" s="20"/>
      <c r="N317" s="20"/>
      <c r="O317" s="20"/>
      <c r="P317" s="20"/>
      <c r="Q317" s="20"/>
      <c r="R317" s="20"/>
      <c r="S317" s="20"/>
    </row>
    <row r="318" spans="12:19" x14ac:dyDescent="0.3">
      <c r="L318" s="20"/>
      <c r="M318" s="20"/>
      <c r="N318" s="20"/>
      <c r="O318" s="20"/>
      <c r="P318" s="20"/>
      <c r="Q318" s="20"/>
      <c r="R318" s="20"/>
      <c r="S318" s="20"/>
    </row>
    <row r="319" spans="12:19" x14ac:dyDescent="0.3">
      <c r="L319" s="20"/>
      <c r="M319" s="20"/>
      <c r="N319" s="20"/>
      <c r="O319" s="20"/>
      <c r="P319" s="20"/>
      <c r="Q319" s="20"/>
      <c r="R319" s="20"/>
      <c r="S319" s="20"/>
    </row>
    <row r="320" spans="12:19" x14ac:dyDescent="0.3">
      <c r="L320" s="20"/>
      <c r="M320" s="20"/>
      <c r="N320" s="20"/>
      <c r="O320" s="20"/>
      <c r="P320" s="20"/>
      <c r="Q320" s="20"/>
      <c r="R320" s="20"/>
      <c r="S320" s="20"/>
    </row>
    <row r="321" spans="12:19" x14ac:dyDescent="0.3">
      <c r="L321" s="20"/>
      <c r="M321" s="20"/>
      <c r="N321" s="20"/>
      <c r="O321" s="20"/>
      <c r="P321" s="20"/>
      <c r="Q321" s="20"/>
      <c r="R321" s="20"/>
      <c r="S321" s="20"/>
    </row>
    <row r="322" spans="12:19" x14ac:dyDescent="0.3">
      <c r="L322" s="20"/>
      <c r="M322" s="20"/>
      <c r="N322" s="20"/>
      <c r="O322" s="20"/>
      <c r="P322" s="20"/>
      <c r="Q322" s="20"/>
      <c r="R322" s="20"/>
      <c r="S322" s="20"/>
    </row>
    <row r="323" spans="12:19" x14ac:dyDescent="0.3">
      <c r="L323" s="20"/>
      <c r="M323" s="20"/>
      <c r="N323" s="20"/>
      <c r="O323" s="20"/>
      <c r="P323" s="20"/>
      <c r="Q323" s="20"/>
      <c r="R323" s="20"/>
      <c r="S323" s="20"/>
    </row>
    <row r="324" spans="12:19" x14ac:dyDescent="0.3">
      <c r="L324" s="20"/>
      <c r="M324" s="20"/>
      <c r="N324" s="20"/>
      <c r="O324" s="20"/>
      <c r="P324" s="20"/>
      <c r="Q324" s="20"/>
      <c r="R324" s="20"/>
      <c r="S324" s="20"/>
    </row>
    <row r="325" spans="12:19" x14ac:dyDescent="0.3">
      <c r="L325" s="20"/>
      <c r="M325" s="20"/>
      <c r="N325" s="20"/>
      <c r="O325" s="20"/>
      <c r="P325" s="20"/>
      <c r="Q325" s="20"/>
      <c r="R325" s="20"/>
      <c r="S325" s="20"/>
    </row>
    <row r="326" spans="12:19" x14ac:dyDescent="0.3">
      <c r="L326" s="20"/>
      <c r="M326" s="20"/>
      <c r="N326" s="20"/>
      <c r="O326" s="20"/>
      <c r="P326" s="20"/>
      <c r="Q326" s="20"/>
      <c r="R326" s="20"/>
      <c r="S326" s="20"/>
    </row>
    <row r="327" spans="12:19" x14ac:dyDescent="0.3">
      <c r="L327" s="20"/>
      <c r="M327" s="20"/>
      <c r="N327" s="20"/>
      <c r="O327" s="20"/>
      <c r="P327" s="20"/>
      <c r="Q327" s="20"/>
      <c r="R327" s="20"/>
      <c r="S327" s="20"/>
    </row>
    <row r="328" spans="12:19" x14ac:dyDescent="0.3">
      <c r="L328" s="20"/>
      <c r="M328" s="20"/>
      <c r="N328" s="20"/>
      <c r="O328" s="20"/>
      <c r="P328" s="20"/>
      <c r="Q328" s="20"/>
      <c r="R328" s="20"/>
      <c r="S328" s="20"/>
    </row>
    <row r="329" spans="12:19" x14ac:dyDescent="0.3">
      <c r="L329" s="20"/>
      <c r="M329" s="20"/>
      <c r="N329" s="20"/>
      <c r="O329" s="20"/>
      <c r="P329" s="20"/>
      <c r="Q329" s="20"/>
      <c r="R329" s="20"/>
      <c r="S329" s="20"/>
    </row>
    <row r="330" spans="12:19" x14ac:dyDescent="0.3">
      <c r="L330" s="20"/>
      <c r="M330" s="20"/>
      <c r="N330" s="20"/>
      <c r="O330" s="20"/>
      <c r="P330" s="20"/>
      <c r="Q330" s="20"/>
      <c r="R330" s="20"/>
      <c r="S330" s="20"/>
    </row>
    <row r="331" spans="12:19" x14ac:dyDescent="0.3">
      <c r="L331" s="20"/>
      <c r="M331" s="20"/>
      <c r="N331" s="20"/>
      <c r="O331" s="20"/>
      <c r="P331" s="20"/>
      <c r="Q331" s="20"/>
      <c r="R331" s="20"/>
      <c r="S331" s="20"/>
    </row>
    <row r="332" spans="12:19" x14ac:dyDescent="0.3">
      <c r="L332" s="20"/>
      <c r="M332" s="20"/>
      <c r="N332" s="20"/>
      <c r="O332" s="20"/>
      <c r="P332" s="20"/>
      <c r="Q332" s="20"/>
      <c r="R332" s="20"/>
      <c r="S332" s="20"/>
    </row>
    <row r="333" spans="12:19" x14ac:dyDescent="0.3">
      <c r="L333" s="20"/>
      <c r="M333" s="20"/>
      <c r="N333" s="20"/>
      <c r="O333" s="20"/>
      <c r="P333" s="20"/>
      <c r="Q333" s="20"/>
      <c r="R333" s="20"/>
      <c r="S333" s="20"/>
    </row>
    <row r="334" spans="12:19" x14ac:dyDescent="0.3">
      <c r="L334" s="20"/>
      <c r="M334" s="20"/>
      <c r="N334" s="20"/>
      <c r="O334" s="20"/>
      <c r="P334" s="20"/>
      <c r="Q334" s="20"/>
      <c r="R334" s="20"/>
      <c r="S334" s="20"/>
    </row>
    <row r="335" spans="12:19" x14ac:dyDescent="0.3">
      <c r="L335" s="20"/>
      <c r="M335" s="20"/>
      <c r="N335" s="20"/>
      <c r="O335" s="20"/>
      <c r="P335" s="20"/>
      <c r="Q335" s="20"/>
      <c r="R335" s="20"/>
      <c r="S335" s="20"/>
    </row>
    <row r="336" spans="12:19" x14ac:dyDescent="0.3">
      <c r="L336" s="20"/>
      <c r="M336" s="20"/>
      <c r="N336" s="20"/>
      <c r="O336" s="20"/>
      <c r="P336" s="20"/>
      <c r="Q336" s="20"/>
      <c r="R336" s="20"/>
      <c r="S336" s="20"/>
    </row>
    <row r="337" spans="12:19" x14ac:dyDescent="0.3">
      <c r="L337" s="20"/>
      <c r="M337" s="20"/>
      <c r="N337" s="20"/>
      <c r="O337" s="20"/>
      <c r="P337" s="20"/>
      <c r="Q337" s="20"/>
      <c r="R337" s="20"/>
      <c r="S337" s="20"/>
    </row>
    <row r="338" spans="12:19" x14ac:dyDescent="0.3">
      <c r="L338" s="20"/>
      <c r="M338" s="20"/>
      <c r="N338" s="20"/>
      <c r="O338" s="20"/>
      <c r="P338" s="20"/>
      <c r="Q338" s="20"/>
      <c r="R338" s="20"/>
      <c r="S338" s="20"/>
    </row>
    <row r="339" spans="12:19" x14ac:dyDescent="0.3">
      <c r="L339" s="20"/>
      <c r="M339" s="20"/>
      <c r="N339" s="20"/>
      <c r="O339" s="20"/>
      <c r="P339" s="20"/>
      <c r="Q339" s="20"/>
      <c r="R339" s="20"/>
      <c r="S339" s="20"/>
    </row>
    <row r="340" spans="12:19" x14ac:dyDescent="0.3">
      <c r="L340" s="20"/>
      <c r="M340" s="20"/>
      <c r="N340" s="20"/>
      <c r="O340" s="20"/>
      <c r="P340" s="20"/>
      <c r="Q340" s="20"/>
      <c r="R340" s="20"/>
      <c r="S340" s="20"/>
    </row>
    <row r="341" spans="12:19" x14ac:dyDescent="0.3">
      <c r="L341" s="20"/>
      <c r="M341" s="20"/>
      <c r="N341" s="20"/>
      <c r="O341" s="20"/>
      <c r="P341" s="20"/>
      <c r="Q341" s="20"/>
      <c r="R341" s="20"/>
      <c r="S341" s="20"/>
    </row>
    <row r="342" spans="12:19" x14ac:dyDescent="0.3">
      <c r="L342" s="20"/>
      <c r="M342" s="20"/>
      <c r="N342" s="20"/>
      <c r="O342" s="20"/>
      <c r="P342" s="20"/>
      <c r="Q342" s="20"/>
      <c r="R342" s="20"/>
      <c r="S342" s="20"/>
    </row>
    <row r="343" spans="12:19" x14ac:dyDescent="0.3">
      <c r="L343" s="20"/>
      <c r="M343" s="20"/>
      <c r="N343" s="20"/>
      <c r="O343" s="20"/>
      <c r="P343" s="20"/>
      <c r="Q343" s="20"/>
      <c r="R343" s="20"/>
      <c r="S343" s="20"/>
    </row>
    <row r="344" spans="12:19" x14ac:dyDescent="0.3">
      <c r="L344" s="20"/>
      <c r="M344" s="20"/>
      <c r="N344" s="20"/>
      <c r="O344" s="20"/>
      <c r="P344" s="20"/>
      <c r="Q344" s="20"/>
      <c r="R344" s="20"/>
      <c r="S344" s="20"/>
    </row>
    <row r="345" spans="12:19" x14ac:dyDescent="0.3">
      <c r="L345" s="20"/>
      <c r="M345" s="20"/>
      <c r="N345" s="20"/>
      <c r="O345" s="20"/>
      <c r="P345" s="20"/>
      <c r="Q345" s="20"/>
      <c r="R345" s="20"/>
      <c r="S345" s="20"/>
    </row>
    <row r="346" spans="12:19" x14ac:dyDescent="0.3">
      <c r="L346" s="20"/>
      <c r="M346" s="20"/>
      <c r="N346" s="20"/>
      <c r="O346" s="20"/>
      <c r="P346" s="20"/>
      <c r="Q346" s="20"/>
      <c r="R346" s="20"/>
      <c r="S346" s="20"/>
    </row>
    <row r="347" spans="12:19" x14ac:dyDescent="0.3">
      <c r="L347" s="20"/>
      <c r="M347" s="20"/>
      <c r="N347" s="20"/>
      <c r="O347" s="20"/>
      <c r="P347" s="20"/>
      <c r="Q347" s="20"/>
      <c r="R347" s="20"/>
      <c r="S347" s="20"/>
    </row>
    <row r="348" spans="12:19" x14ac:dyDescent="0.3">
      <c r="L348" s="20"/>
      <c r="M348" s="20"/>
      <c r="N348" s="20"/>
      <c r="O348" s="20"/>
      <c r="P348" s="20"/>
      <c r="Q348" s="20"/>
      <c r="R348" s="20"/>
      <c r="S348" s="20"/>
    </row>
    <row r="349" spans="12:19" x14ac:dyDescent="0.3">
      <c r="L349" s="20"/>
      <c r="M349" s="20"/>
      <c r="N349" s="20"/>
      <c r="O349" s="20"/>
      <c r="P349" s="20"/>
      <c r="Q349" s="20"/>
      <c r="R349" s="20"/>
      <c r="S349" s="20"/>
    </row>
    <row r="350" spans="12:19" x14ac:dyDescent="0.3">
      <c r="L350" s="20"/>
      <c r="M350" s="20"/>
      <c r="N350" s="20"/>
      <c r="O350" s="20"/>
      <c r="P350" s="20"/>
      <c r="Q350" s="20"/>
      <c r="R350" s="20"/>
      <c r="S350" s="20"/>
    </row>
    <row r="351" spans="12:19" x14ac:dyDescent="0.3">
      <c r="L351" s="20"/>
      <c r="M351" s="20"/>
      <c r="N351" s="20"/>
      <c r="O351" s="20"/>
      <c r="P351" s="20"/>
      <c r="Q351" s="20"/>
      <c r="R351" s="20"/>
      <c r="S351" s="20"/>
    </row>
    <row r="352" spans="12:19" x14ac:dyDescent="0.3">
      <c r="L352" s="20"/>
      <c r="M352" s="20"/>
      <c r="N352" s="20"/>
      <c r="O352" s="20"/>
      <c r="P352" s="20"/>
      <c r="Q352" s="20"/>
      <c r="R352" s="20"/>
      <c r="S352" s="20"/>
    </row>
    <row r="353" spans="12:19" x14ac:dyDescent="0.3">
      <c r="L353" s="20"/>
      <c r="M353" s="20"/>
      <c r="N353" s="20"/>
      <c r="O353" s="20"/>
      <c r="P353" s="20"/>
      <c r="Q353" s="20"/>
      <c r="R353" s="20"/>
      <c r="S353" s="20"/>
    </row>
    <row r="354" spans="12:19" x14ac:dyDescent="0.3">
      <c r="L354" s="20"/>
      <c r="M354" s="20"/>
      <c r="N354" s="20"/>
      <c r="O354" s="20"/>
      <c r="P354" s="20"/>
      <c r="Q354" s="20"/>
      <c r="R354" s="20"/>
      <c r="S354" s="20"/>
    </row>
    <row r="355" spans="12:19" x14ac:dyDescent="0.3">
      <c r="L355" s="20"/>
      <c r="M355" s="20"/>
      <c r="N355" s="20"/>
      <c r="O355" s="20"/>
      <c r="P355" s="20"/>
      <c r="Q355" s="20"/>
      <c r="R355" s="20"/>
      <c r="S355" s="20"/>
    </row>
    <row r="356" spans="12:19" x14ac:dyDescent="0.3">
      <c r="L356" s="20"/>
      <c r="M356" s="20"/>
      <c r="N356" s="20"/>
      <c r="O356" s="20"/>
      <c r="P356" s="20"/>
      <c r="Q356" s="20"/>
      <c r="R356" s="20"/>
      <c r="S356" s="20"/>
    </row>
    <row r="357" spans="12:19" x14ac:dyDescent="0.3">
      <c r="L357" s="20"/>
      <c r="M357" s="20"/>
      <c r="N357" s="20"/>
      <c r="O357" s="20"/>
      <c r="P357" s="20"/>
      <c r="Q357" s="20"/>
      <c r="R357" s="20"/>
      <c r="S357" s="20"/>
    </row>
    <row r="358" spans="12:19" x14ac:dyDescent="0.3">
      <c r="L358" s="20"/>
      <c r="M358" s="20"/>
      <c r="N358" s="20"/>
      <c r="O358" s="20"/>
      <c r="P358" s="20"/>
      <c r="Q358" s="20"/>
      <c r="R358" s="20"/>
      <c r="S358" s="20"/>
    </row>
    <row r="359" spans="12:19" x14ac:dyDescent="0.3">
      <c r="L359" s="20"/>
      <c r="M359" s="20"/>
      <c r="N359" s="20"/>
      <c r="O359" s="20"/>
      <c r="P359" s="20"/>
      <c r="Q359" s="20"/>
      <c r="R359" s="20"/>
      <c r="S359" s="20"/>
    </row>
    <row r="360" spans="12:19" x14ac:dyDescent="0.3">
      <c r="L360" s="20"/>
      <c r="M360" s="20"/>
      <c r="N360" s="20"/>
      <c r="O360" s="20"/>
      <c r="P360" s="20"/>
      <c r="Q360" s="20"/>
      <c r="R360" s="20"/>
      <c r="S360" s="20"/>
    </row>
    <row r="361" spans="12:19" x14ac:dyDescent="0.3">
      <c r="L361" s="20"/>
      <c r="M361" s="20"/>
      <c r="N361" s="20"/>
      <c r="O361" s="20"/>
      <c r="P361" s="20"/>
      <c r="Q361" s="20"/>
      <c r="R361" s="20"/>
      <c r="S361" s="20"/>
    </row>
    <row r="362" spans="12:19" x14ac:dyDescent="0.3">
      <c r="L362" s="20"/>
      <c r="M362" s="20"/>
      <c r="N362" s="20"/>
      <c r="O362" s="20"/>
      <c r="P362" s="20"/>
      <c r="Q362" s="20"/>
      <c r="R362" s="20"/>
      <c r="S362" s="20"/>
    </row>
    <row r="363" spans="12:19" x14ac:dyDescent="0.3">
      <c r="L363" s="20"/>
      <c r="M363" s="20"/>
      <c r="N363" s="20"/>
      <c r="O363" s="20"/>
      <c r="P363" s="20"/>
      <c r="Q363" s="20"/>
      <c r="R363" s="20"/>
      <c r="S363" s="20"/>
    </row>
    <row r="364" spans="12:19" x14ac:dyDescent="0.3">
      <c r="L364" s="20"/>
      <c r="M364" s="20"/>
      <c r="N364" s="20"/>
      <c r="O364" s="20"/>
      <c r="P364" s="20"/>
      <c r="Q364" s="20"/>
      <c r="R364" s="20"/>
      <c r="S364" s="20"/>
    </row>
    <row r="365" spans="12:19" x14ac:dyDescent="0.3">
      <c r="L365" s="20"/>
      <c r="M365" s="20"/>
      <c r="N365" s="20"/>
      <c r="O365" s="20"/>
      <c r="P365" s="20"/>
      <c r="Q365" s="20"/>
      <c r="R365" s="20"/>
      <c r="S365" s="20"/>
    </row>
    <row r="366" spans="12:19" x14ac:dyDescent="0.3">
      <c r="L366" s="20"/>
      <c r="M366" s="20"/>
      <c r="N366" s="20"/>
      <c r="O366" s="20"/>
      <c r="P366" s="20"/>
      <c r="Q366" s="20"/>
      <c r="R366" s="20"/>
      <c r="S366" s="20"/>
    </row>
    <row r="367" spans="12:19" x14ac:dyDescent="0.3">
      <c r="L367" s="20"/>
      <c r="M367" s="20"/>
      <c r="N367" s="20"/>
      <c r="O367" s="20"/>
      <c r="P367" s="20"/>
      <c r="Q367" s="20"/>
      <c r="R367" s="20"/>
      <c r="S367" s="20"/>
    </row>
    <row r="368" spans="12:19" x14ac:dyDescent="0.3">
      <c r="L368" s="20"/>
      <c r="M368" s="20"/>
      <c r="N368" s="20"/>
      <c r="O368" s="20"/>
      <c r="P368" s="20"/>
      <c r="Q368" s="20"/>
      <c r="R368" s="20"/>
      <c r="S368" s="20"/>
    </row>
    <row r="369" spans="12:19" x14ac:dyDescent="0.3">
      <c r="L369" s="20"/>
      <c r="M369" s="20"/>
      <c r="N369" s="20"/>
      <c r="O369" s="20"/>
      <c r="P369" s="20"/>
      <c r="Q369" s="20"/>
      <c r="R369" s="20"/>
      <c r="S369" s="20"/>
    </row>
    <row r="370" spans="12:19" x14ac:dyDescent="0.3">
      <c r="L370" s="20"/>
      <c r="M370" s="20"/>
      <c r="N370" s="20"/>
      <c r="O370" s="20"/>
      <c r="P370" s="20"/>
      <c r="Q370" s="20"/>
      <c r="R370" s="20"/>
      <c r="S370" s="20"/>
    </row>
    <row r="371" spans="12:19" x14ac:dyDescent="0.3">
      <c r="L371" s="20"/>
      <c r="M371" s="20"/>
      <c r="N371" s="20"/>
      <c r="O371" s="20"/>
      <c r="P371" s="20"/>
      <c r="Q371" s="20"/>
      <c r="R371" s="20"/>
      <c r="S371" s="20"/>
    </row>
    <row r="372" spans="12:19" x14ac:dyDescent="0.3">
      <c r="L372" s="20"/>
      <c r="M372" s="20"/>
      <c r="N372" s="20"/>
      <c r="O372" s="20"/>
      <c r="P372" s="20"/>
      <c r="Q372" s="20"/>
      <c r="R372" s="20"/>
      <c r="S372" s="20"/>
    </row>
    <row r="373" spans="12:19" x14ac:dyDescent="0.3">
      <c r="L373" s="20"/>
      <c r="M373" s="20"/>
      <c r="N373" s="20"/>
      <c r="O373" s="20"/>
      <c r="P373" s="20"/>
      <c r="Q373" s="20"/>
      <c r="R373" s="20"/>
      <c r="S373" s="20"/>
    </row>
    <row r="374" spans="12:19" x14ac:dyDescent="0.3">
      <c r="L374" s="20"/>
      <c r="M374" s="20"/>
      <c r="N374" s="20"/>
      <c r="O374" s="20"/>
      <c r="P374" s="20"/>
      <c r="Q374" s="20"/>
      <c r="R374" s="20"/>
      <c r="S374" s="20"/>
    </row>
    <row r="375" spans="12:19" x14ac:dyDescent="0.3">
      <c r="L375" s="20"/>
      <c r="M375" s="20"/>
      <c r="N375" s="20"/>
      <c r="O375" s="20"/>
      <c r="P375" s="20"/>
      <c r="Q375" s="20"/>
      <c r="R375" s="20"/>
      <c r="S375" s="20"/>
    </row>
    <row r="376" spans="12:19" x14ac:dyDescent="0.3">
      <c r="L376" s="20"/>
      <c r="M376" s="20"/>
      <c r="N376" s="20"/>
      <c r="O376" s="20"/>
      <c r="P376" s="20"/>
      <c r="Q376" s="20"/>
      <c r="R376" s="20"/>
      <c r="S376" s="20"/>
    </row>
    <row r="377" spans="12:19" x14ac:dyDescent="0.3">
      <c r="L377" s="20"/>
      <c r="M377" s="20"/>
      <c r="N377" s="20"/>
      <c r="O377" s="20"/>
      <c r="P377" s="20"/>
      <c r="Q377" s="20"/>
      <c r="R377" s="20"/>
      <c r="S377" s="20"/>
    </row>
    <row r="378" spans="12:19" x14ac:dyDescent="0.3">
      <c r="L378" s="20"/>
      <c r="M378" s="20"/>
      <c r="N378" s="20"/>
      <c r="O378" s="20"/>
      <c r="P378" s="20"/>
      <c r="Q378" s="20"/>
      <c r="R378" s="20"/>
      <c r="S378" s="20"/>
    </row>
    <row r="379" spans="12:19" x14ac:dyDescent="0.3">
      <c r="L379" s="20"/>
      <c r="M379" s="20"/>
      <c r="N379" s="20"/>
      <c r="O379" s="20"/>
      <c r="P379" s="20"/>
      <c r="Q379" s="20"/>
      <c r="R379" s="20"/>
      <c r="S379" s="20"/>
    </row>
    <row r="380" spans="12:19" x14ac:dyDescent="0.3">
      <c r="L380" s="20"/>
      <c r="M380" s="20"/>
      <c r="N380" s="20"/>
      <c r="O380" s="20"/>
      <c r="P380" s="20"/>
      <c r="Q380" s="20"/>
      <c r="R380" s="20"/>
      <c r="S380" s="20"/>
    </row>
    <row r="381" spans="12:19" x14ac:dyDescent="0.3">
      <c r="L381" s="20"/>
      <c r="M381" s="20"/>
      <c r="N381" s="20"/>
      <c r="O381" s="20"/>
      <c r="P381" s="20"/>
      <c r="Q381" s="20"/>
      <c r="R381" s="20"/>
      <c r="S381" s="20"/>
    </row>
    <row r="382" spans="12:19" x14ac:dyDescent="0.3">
      <c r="L382" s="20"/>
      <c r="M382" s="20"/>
      <c r="N382" s="20"/>
      <c r="O382" s="20"/>
      <c r="P382" s="20"/>
      <c r="Q382" s="20"/>
      <c r="R382" s="20"/>
      <c r="S382" s="20"/>
    </row>
    <row r="383" spans="12:19" x14ac:dyDescent="0.3">
      <c r="L383" s="20"/>
      <c r="M383" s="20"/>
      <c r="N383" s="20"/>
      <c r="O383" s="20"/>
      <c r="P383" s="20"/>
      <c r="Q383" s="20"/>
      <c r="R383" s="20"/>
      <c r="S383" s="20"/>
    </row>
    <row r="384" spans="12:19" x14ac:dyDescent="0.3">
      <c r="L384" s="20"/>
      <c r="M384" s="20"/>
      <c r="N384" s="20"/>
      <c r="O384" s="20"/>
      <c r="P384" s="20"/>
      <c r="Q384" s="20"/>
      <c r="R384" s="20"/>
      <c r="S384" s="20"/>
    </row>
    <row r="385" spans="12:19" x14ac:dyDescent="0.3">
      <c r="L385" s="20"/>
      <c r="M385" s="20"/>
      <c r="N385" s="20"/>
      <c r="O385" s="20"/>
      <c r="P385" s="20"/>
      <c r="Q385" s="20"/>
      <c r="R385" s="20"/>
      <c r="S385" s="20"/>
    </row>
    <row r="386" spans="12:19" x14ac:dyDescent="0.3">
      <c r="L386" s="20"/>
      <c r="M386" s="20"/>
      <c r="N386" s="20"/>
      <c r="O386" s="20"/>
      <c r="P386" s="20"/>
      <c r="Q386" s="20"/>
      <c r="R386" s="20"/>
      <c r="S386" s="20"/>
    </row>
    <row r="387" spans="12:19" x14ac:dyDescent="0.3">
      <c r="L387" s="20"/>
      <c r="M387" s="20"/>
      <c r="N387" s="20"/>
      <c r="O387" s="20"/>
      <c r="P387" s="20"/>
      <c r="Q387" s="20"/>
      <c r="R387" s="20"/>
      <c r="S387" s="20"/>
    </row>
    <row r="388" spans="12:19" x14ac:dyDescent="0.3">
      <c r="L388" s="20"/>
      <c r="M388" s="20"/>
      <c r="N388" s="20"/>
      <c r="O388" s="20"/>
      <c r="P388" s="20"/>
      <c r="Q388" s="20"/>
      <c r="R388" s="20"/>
      <c r="S388" s="20"/>
    </row>
    <row r="389" spans="12:19" x14ac:dyDescent="0.3">
      <c r="L389" s="20"/>
      <c r="M389" s="20"/>
      <c r="N389" s="20"/>
      <c r="O389" s="20"/>
      <c r="P389" s="20"/>
      <c r="Q389" s="20"/>
      <c r="R389" s="20"/>
      <c r="S389" s="20"/>
    </row>
    <row r="390" spans="12:19" x14ac:dyDescent="0.3">
      <c r="L390" s="20"/>
      <c r="M390" s="20"/>
      <c r="N390" s="20"/>
      <c r="O390" s="20"/>
      <c r="P390" s="20"/>
      <c r="Q390" s="20"/>
      <c r="R390" s="20"/>
      <c r="S390" s="20"/>
    </row>
    <row r="391" spans="12:19" x14ac:dyDescent="0.3">
      <c r="L391" s="20"/>
      <c r="M391" s="20"/>
      <c r="N391" s="20"/>
      <c r="O391" s="20"/>
      <c r="P391" s="20"/>
      <c r="Q391" s="20"/>
      <c r="R391" s="20"/>
      <c r="S391" s="20"/>
    </row>
    <row r="392" spans="12:19" x14ac:dyDescent="0.3">
      <c r="L392" s="20"/>
      <c r="M392" s="20"/>
      <c r="N392" s="20"/>
      <c r="O392" s="20"/>
      <c r="P392" s="20"/>
      <c r="Q392" s="20"/>
      <c r="R392" s="20"/>
      <c r="S392" s="20"/>
    </row>
    <row r="393" spans="12:19" x14ac:dyDescent="0.3">
      <c r="L393" s="20"/>
      <c r="M393" s="20"/>
      <c r="N393" s="20"/>
      <c r="O393" s="20"/>
      <c r="P393" s="20"/>
      <c r="Q393" s="20"/>
      <c r="R393" s="20"/>
      <c r="S393" s="20"/>
    </row>
    <row r="394" spans="12:19" x14ac:dyDescent="0.3">
      <c r="L394" s="20"/>
      <c r="M394" s="20"/>
      <c r="N394" s="20"/>
      <c r="O394" s="20"/>
      <c r="P394" s="20"/>
      <c r="Q394" s="20"/>
      <c r="R394" s="20"/>
      <c r="S394" s="20"/>
    </row>
    <row r="395" spans="12:19" x14ac:dyDescent="0.3">
      <c r="L395" s="20"/>
      <c r="M395" s="20"/>
      <c r="N395" s="20"/>
      <c r="O395" s="20"/>
      <c r="P395" s="20"/>
      <c r="Q395" s="20"/>
      <c r="R395" s="20"/>
      <c r="S395" s="20"/>
    </row>
    <row r="396" spans="12:19" x14ac:dyDescent="0.3">
      <c r="L396" s="20"/>
      <c r="M396" s="20"/>
      <c r="N396" s="20"/>
      <c r="O396" s="20"/>
      <c r="P396" s="20"/>
      <c r="Q396" s="20"/>
      <c r="R396" s="20"/>
      <c r="S396" s="20"/>
    </row>
    <row r="397" spans="12:19" x14ac:dyDescent="0.3">
      <c r="L397" s="20"/>
      <c r="M397" s="20"/>
      <c r="N397" s="20"/>
      <c r="O397" s="20"/>
      <c r="P397" s="20"/>
      <c r="Q397" s="20"/>
      <c r="R397" s="20"/>
      <c r="S397" s="20"/>
    </row>
    <row r="398" spans="12:19" x14ac:dyDescent="0.3">
      <c r="L398" s="20"/>
      <c r="M398" s="20"/>
      <c r="N398" s="20"/>
      <c r="O398" s="20"/>
      <c r="P398" s="20"/>
      <c r="Q398" s="20"/>
      <c r="R398" s="20"/>
      <c r="S398" s="20"/>
    </row>
    <row r="399" spans="12:19" x14ac:dyDescent="0.3">
      <c r="L399" s="20"/>
      <c r="M399" s="20"/>
      <c r="N399" s="20"/>
      <c r="O399" s="20"/>
      <c r="P399" s="20"/>
      <c r="Q399" s="20"/>
      <c r="R399" s="20"/>
      <c r="S399" s="20"/>
    </row>
    <row r="400" spans="12:19" x14ac:dyDescent="0.3">
      <c r="L400" s="20"/>
      <c r="M400" s="20"/>
      <c r="N400" s="20"/>
      <c r="O400" s="20"/>
      <c r="P400" s="20"/>
      <c r="Q400" s="20"/>
      <c r="R400" s="20"/>
      <c r="S400" s="20"/>
    </row>
    <row r="401" spans="12:19" x14ac:dyDescent="0.3">
      <c r="L401" s="20"/>
      <c r="M401" s="20"/>
      <c r="N401" s="20"/>
      <c r="O401" s="20"/>
      <c r="P401" s="20"/>
      <c r="Q401" s="20"/>
      <c r="R401" s="20"/>
      <c r="S401" s="20"/>
    </row>
    <row r="402" spans="12:19" x14ac:dyDescent="0.3">
      <c r="L402" s="20"/>
      <c r="M402" s="20"/>
      <c r="N402" s="20"/>
      <c r="O402" s="20"/>
      <c r="P402" s="20"/>
      <c r="Q402" s="20"/>
      <c r="R402" s="20"/>
      <c r="S402" s="20"/>
    </row>
    <row r="403" spans="12:19" x14ac:dyDescent="0.3">
      <c r="L403" s="20"/>
      <c r="M403" s="20"/>
      <c r="N403" s="20"/>
      <c r="O403" s="20"/>
      <c r="P403" s="20"/>
      <c r="Q403" s="20"/>
      <c r="R403" s="20"/>
      <c r="S403" s="20"/>
    </row>
    <row r="404" spans="12:19" x14ac:dyDescent="0.3">
      <c r="L404" s="20"/>
      <c r="M404" s="20"/>
      <c r="N404" s="20"/>
      <c r="O404" s="20"/>
      <c r="P404" s="20"/>
      <c r="Q404" s="20"/>
      <c r="R404" s="20"/>
      <c r="S404" s="20"/>
    </row>
    <row r="405" spans="12:19" x14ac:dyDescent="0.3">
      <c r="L405" s="20"/>
      <c r="M405" s="20"/>
      <c r="N405" s="20"/>
      <c r="O405" s="20"/>
      <c r="P405" s="20"/>
      <c r="Q405" s="20"/>
      <c r="R405" s="20"/>
      <c r="S405" s="20"/>
    </row>
    <row r="406" spans="12:19" x14ac:dyDescent="0.3">
      <c r="L406" s="20"/>
      <c r="M406" s="20"/>
      <c r="N406" s="20"/>
      <c r="O406" s="20"/>
      <c r="P406" s="20"/>
      <c r="Q406" s="20"/>
      <c r="R406" s="20"/>
      <c r="S406" s="20"/>
    </row>
    <row r="407" spans="12:19" x14ac:dyDescent="0.3">
      <c r="L407" s="20"/>
      <c r="M407" s="20"/>
      <c r="N407" s="20"/>
      <c r="O407" s="20"/>
      <c r="P407" s="20"/>
      <c r="Q407" s="20"/>
      <c r="R407" s="20"/>
      <c r="S407" s="20"/>
    </row>
    <row r="408" spans="12:19" x14ac:dyDescent="0.3">
      <c r="L408" s="20"/>
      <c r="M408" s="20"/>
      <c r="N408" s="20"/>
      <c r="O408" s="20"/>
      <c r="P408" s="20"/>
      <c r="Q408" s="20"/>
      <c r="R408" s="20"/>
      <c r="S408" s="20"/>
    </row>
    <row r="409" spans="12:19" x14ac:dyDescent="0.3">
      <c r="L409" s="20"/>
      <c r="M409" s="20"/>
      <c r="N409" s="20"/>
      <c r="O409" s="20"/>
      <c r="P409" s="20"/>
      <c r="Q409" s="20"/>
      <c r="R409" s="20"/>
      <c r="S409" s="20"/>
    </row>
    <row r="410" spans="12:19" x14ac:dyDescent="0.3">
      <c r="L410" s="20"/>
      <c r="M410" s="20"/>
      <c r="N410" s="20"/>
      <c r="O410" s="20"/>
      <c r="P410" s="20"/>
      <c r="Q410" s="20"/>
      <c r="R410" s="20"/>
      <c r="S410" s="20"/>
    </row>
    <row r="411" spans="12:19" x14ac:dyDescent="0.3">
      <c r="L411" s="20"/>
      <c r="M411" s="20"/>
      <c r="N411" s="20"/>
      <c r="O411" s="20"/>
      <c r="P411" s="20"/>
      <c r="Q411" s="20"/>
      <c r="R411" s="20"/>
      <c r="S411" s="20"/>
    </row>
    <row r="412" spans="12:19" x14ac:dyDescent="0.3">
      <c r="L412" s="20"/>
      <c r="M412" s="20"/>
      <c r="N412" s="20"/>
      <c r="O412" s="20"/>
      <c r="P412" s="20"/>
      <c r="Q412" s="20"/>
      <c r="R412" s="20"/>
      <c r="S412" s="20"/>
    </row>
    <row r="413" spans="12:19" x14ac:dyDescent="0.3">
      <c r="L413" s="20"/>
      <c r="M413" s="20"/>
      <c r="N413" s="20"/>
      <c r="O413" s="20"/>
      <c r="P413" s="20"/>
      <c r="Q413" s="20"/>
      <c r="R413" s="20"/>
      <c r="S413" s="20"/>
    </row>
    <row r="414" spans="12:19" x14ac:dyDescent="0.3">
      <c r="L414" s="20"/>
      <c r="M414" s="20"/>
      <c r="N414" s="20"/>
      <c r="O414" s="20"/>
      <c r="P414" s="20"/>
      <c r="Q414" s="20"/>
      <c r="R414" s="20"/>
      <c r="S414" s="20"/>
    </row>
    <row r="415" spans="12:19" x14ac:dyDescent="0.3">
      <c r="L415" s="20"/>
      <c r="M415" s="20"/>
      <c r="N415" s="20"/>
      <c r="O415" s="20"/>
      <c r="P415" s="20"/>
      <c r="Q415" s="20"/>
      <c r="R415" s="20"/>
      <c r="S415" s="20"/>
    </row>
    <row r="416" spans="12:19" x14ac:dyDescent="0.3">
      <c r="L416" s="20"/>
      <c r="M416" s="20"/>
      <c r="N416" s="20"/>
      <c r="O416" s="20"/>
      <c r="P416" s="20"/>
      <c r="Q416" s="20"/>
      <c r="R416" s="20"/>
      <c r="S416" s="20"/>
    </row>
    <row r="417" spans="12:19" x14ac:dyDescent="0.3">
      <c r="L417" s="20"/>
      <c r="M417" s="20"/>
      <c r="N417" s="20"/>
      <c r="O417" s="20"/>
      <c r="P417" s="20"/>
      <c r="Q417" s="20"/>
      <c r="R417" s="20"/>
      <c r="S417" s="20"/>
    </row>
    <row r="418" spans="12:19" x14ac:dyDescent="0.3">
      <c r="L418" s="20"/>
      <c r="M418" s="20"/>
      <c r="N418" s="20"/>
      <c r="O418" s="20"/>
      <c r="P418" s="20"/>
      <c r="Q418" s="20"/>
      <c r="R418" s="20"/>
      <c r="S418" s="20"/>
    </row>
    <row r="419" spans="12:19" x14ac:dyDescent="0.3">
      <c r="L419" s="20"/>
      <c r="M419" s="20"/>
      <c r="N419" s="20"/>
      <c r="O419" s="20"/>
      <c r="P419" s="20"/>
      <c r="Q419" s="20"/>
      <c r="R419" s="20"/>
      <c r="S419" s="20"/>
    </row>
    <row r="420" spans="12:19" x14ac:dyDescent="0.3">
      <c r="L420" s="20"/>
      <c r="M420" s="20"/>
      <c r="N420" s="20"/>
      <c r="O420" s="20"/>
      <c r="P420" s="20"/>
      <c r="Q420" s="20"/>
      <c r="R420" s="20"/>
      <c r="S420" s="20"/>
    </row>
    <row r="421" spans="12:19" x14ac:dyDescent="0.3">
      <c r="L421" s="20"/>
      <c r="M421" s="20"/>
      <c r="N421" s="20"/>
      <c r="O421" s="20"/>
      <c r="P421" s="20"/>
      <c r="Q421" s="20"/>
      <c r="R421" s="20"/>
      <c r="S421" s="20"/>
    </row>
    <row r="422" spans="12:19" x14ac:dyDescent="0.3">
      <c r="L422" s="20"/>
      <c r="M422" s="20"/>
      <c r="N422" s="20"/>
      <c r="O422" s="20"/>
      <c r="P422" s="20"/>
      <c r="Q422" s="20"/>
      <c r="R422" s="20"/>
      <c r="S422" s="20"/>
    </row>
    <row r="423" spans="12:19" x14ac:dyDescent="0.3">
      <c r="L423" s="20"/>
      <c r="M423" s="20"/>
      <c r="N423" s="20"/>
      <c r="O423" s="20"/>
      <c r="P423" s="20"/>
      <c r="Q423" s="20"/>
      <c r="R423" s="20"/>
      <c r="S423" s="20"/>
    </row>
    <row r="424" spans="12:19" x14ac:dyDescent="0.3">
      <c r="L424" s="20"/>
      <c r="M424" s="20"/>
      <c r="N424" s="20"/>
      <c r="O424" s="20"/>
      <c r="P424" s="20"/>
      <c r="Q424" s="20"/>
      <c r="R424" s="20"/>
      <c r="S424" s="20"/>
    </row>
    <row r="425" spans="12:19" x14ac:dyDescent="0.3">
      <c r="L425" s="20"/>
      <c r="M425" s="20"/>
      <c r="N425" s="20"/>
      <c r="O425" s="20"/>
      <c r="P425" s="20"/>
      <c r="Q425" s="20"/>
      <c r="R425" s="20"/>
      <c r="S425" s="20"/>
    </row>
    <row r="426" spans="12:19" x14ac:dyDescent="0.3">
      <c r="L426" s="20"/>
      <c r="M426" s="20"/>
      <c r="N426" s="20"/>
      <c r="O426" s="20"/>
      <c r="P426" s="20"/>
      <c r="Q426" s="20"/>
      <c r="R426" s="20"/>
      <c r="S426" s="20"/>
    </row>
    <row r="427" spans="12:19" x14ac:dyDescent="0.3">
      <c r="L427" s="20"/>
      <c r="M427" s="20"/>
      <c r="N427" s="20"/>
      <c r="O427" s="20"/>
      <c r="P427" s="20"/>
      <c r="Q427" s="20"/>
      <c r="R427" s="20"/>
      <c r="S427" s="20"/>
    </row>
    <row r="428" spans="12:19" x14ac:dyDescent="0.3">
      <c r="L428" s="20"/>
      <c r="M428" s="20"/>
      <c r="N428" s="20"/>
      <c r="O428" s="20"/>
      <c r="P428" s="20"/>
      <c r="Q428" s="20"/>
      <c r="R428" s="20"/>
      <c r="S428" s="20"/>
    </row>
    <row r="429" spans="12:19" x14ac:dyDescent="0.3">
      <c r="L429" s="20"/>
      <c r="M429" s="20"/>
      <c r="N429" s="20"/>
      <c r="O429" s="20"/>
      <c r="P429" s="20"/>
      <c r="Q429" s="20"/>
      <c r="R429" s="20"/>
      <c r="S429" s="20"/>
    </row>
    <row r="430" spans="12:19" x14ac:dyDescent="0.3">
      <c r="L430" s="20"/>
      <c r="M430" s="20"/>
      <c r="N430" s="20"/>
      <c r="O430" s="20"/>
      <c r="P430" s="20"/>
      <c r="Q430" s="20"/>
      <c r="R430" s="20"/>
      <c r="S430" s="20"/>
    </row>
    <row r="431" spans="12:19" x14ac:dyDescent="0.3">
      <c r="L431" s="20"/>
      <c r="M431" s="20"/>
      <c r="N431" s="20"/>
      <c r="O431" s="20"/>
      <c r="P431" s="20"/>
      <c r="Q431" s="20"/>
      <c r="R431" s="20"/>
      <c r="S431" s="20"/>
    </row>
    <row r="432" spans="12:19" x14ac:dyDescent="0.3">
      <c r="L432" s="20"/>
      <c r="M432" s="20"/>
      <c r="N432" s="20"/>
      <c r="O432" s="20"/>
      <c r="P432" s="20"/>
      <c r="Q432" s="20"/>
      <c r="R432" s="20"/>
      <c r="S432" s="20"/>
    </row>
    <row r="433" spans="12:19" x14ac:dyDescent="0.3">
      <c r="L433" s="20"/>
      <c r="M433" s="20"/>
      <c r="N433" s="20"/>
      <c r="O433" s="20"/>
      <c r="P433" s="20"/>
      <c r="Q433" s="20"/>
      <c r="R433" s="20"/>
      <c r="S433" s="20"/>
    </row>
    <row r="434" spans="12:19" x14ac:dyDescent="0.3">
      <c r="L434" s="20"/>
      <c r="M434" s="20"/>
      <c r="N434" s="20"/>
      <c r="O434" s="20"/>
      <c r="P434" s="20"/>
      <c r="Q434" s="20"/>
      <c r="R434" s="20"/>
      <c r="S434" s="20"/>
    </row>
    <row r="435" spans="12:19" x14ac:dyDescent="0.3">
      <c r="L435" s="20"/>
      <c r="M435" s="20"/>
      <c r="N435" s="20"/>
      <c r="O435" s="20"/>
      <c r="P435" s="20"/>
      <c r="Q435" s="20"/>
      <c r="R435" s="20"/>
      <c r="S435" s="20"/>
    </row>
    <row r="436" spans="12:19" x14ac:dyDescent="0.3">
      <c r="L436" s="20"/>
      <c r="M436" s="20"/>
      <c r="N436" s="20"/>
      <c r="O436" s="20"/>
      <c r="P436" s="20"/>
      <c r="Q436" s="20"/>
      <c r="R436" s="20"/>
      <c r="S436" s="20"/>
    </row>
    <row r="437" spans="12:19" x14ac:dyDescent="0.3">
      <c r="L437" s="20"/>
      <c r="M437" s="20"/>
      <c r="N437" s="20"/>
      <c r="O437" s="20"/>
      <c r="P437" s="20"/>
      <c r="Q437" s="20"/>
      <c r="R437" s="20"/>
      <c r="S437" s="20"/>
    </row>
    <row r="438" spans="12:19" x14ac:dyDescent="0.3">
      <c r="L438" s="20"/>
      <c r="M438" s="20"/>
      <c r="N438" s="20"/>
      <c r="O438" s="20"/>
      <c r="P438" s="20"/>
      <c r="Q438" s="20"/>
      <c r="R438" s="20"/>
      <c r="S438" s="20"/>
    </row>
    <row r="439" spans="12:19" x14ac:dyDescent="0.3">
      <c r="L439" s="20"/>
      <c r="M439" s="20"/>
      <c r="N439" s="20"/>
      <c r="O439" s="20"/>
      <c r="P439" s="20"/>
      <c r="Q439" s="20"/>
      <c r="R439" s="20"/>
      <c r="S439" s="20"/>
    </row>
    <row r="440" spans="12:19" x14ac:dyDescent="0.3">
      <c r="L440" s="20"/>
      <c r="M440" s="20"/>
      <c r="N440" s="20"/>
      <c r="O440" s="20"/>
      <c r="P440" s="20"/>
      <c r="Q440" s="20"/>
      <c r="R440" s="20"/>
      <c r="S440" s="20"/>
    </row>
    <row r="441" spans="12:19" x14ac:dyDescent="0.3">
      <c r="L441" s="20"/>
      <c r="M441" s="20"/>
      <c r="N441" s="20"/>
      <c r="O441" s="20"/>
      <c r="P441" s="20"/>
      <c r="Q441" s="20"/>
      <c r="R441" s="20"/>
      <c r="S441" s="20"/>
    </row>
    <row r="442" spans="12:19" x14ac:dyDescent="0.3">
      <c r="L442" s="20"/>
      <c r="M442" s="20"/>
      <c r="N442" s="20"/>
      <c r="O442" s="20"/>
      <c r="P442" s="20"/>
      <c r="Q442" s="20"/>
      <c r="R442" s="20"/>
      <c r="S442" s="20"/>
    </row>
    <row r="443" spans="12:19" x14ac:dyDescent="0.3">
      <c r="L443" s="20"/>
      <c r="M443" s="20"/>
      <c r="N443" s="20"/>
      <c r="O443" s="20"/>
      <c r="P443" s="20"/>
      <c r="Q443" s="20"/>
      <c r="R443" s="20"/>
      <c r="S443" s="20"/>
    </row>
    <row r="444" spans="12:19" x14ac:dyDescent="0.3">
      <c r="L444" s="20"/>
      <c r="M444" s="20"/>
      <c r="N444" s="20"/>
      <c r="O444" s="20"/>
      <c r="P444" s="20"/>
      <c r="Q444" s="20"/>
      <c r="R444" s="20"/>
      <c r="S444" s="20"/>
    </row>
    <row r="445" spans="12:19" x14ac:dyDescent="0.3">
      <c r="L445" s="20"/>
      <c r="M445" s="20"/>
      <c r="N445" s="20"/>
      <c r="O445" s="20"/>
      <c r="P445" s="20"/>
      <c r="Q445" s="20"/>
      <c r="R445" s="20"/>
      <c r="S445" s="20"/>
    </row>
    <row r="446" spans="12:19" x14ac:dyDescent="0.3">
      <c r="L446" s="20"/>
      <c r="M446" s="20"/>
      <c r="N446" s="20"/>
      <c r="O446" s="20"/>
      <c r="P446" s="20"/>
      <c r="Q446" s="20"/>
      <c r="R446" s="20"/>
      <c r="S446" s="20"/>
    </row>
    <row r="447" spans="12:19" x14ac:dyDescent="0.3">
      <c r="L447" s="20"/>
      <c r="M447" s="20"/>
      <c r="N447" s="20"/>
      <c r="O447" s="20"/>
      <c r="P447" s="20"/>
      <c r="Q447" s="20"/>
      <c r="R447" s="20"/>
      <c r="S447" s="20"/>
    </row>
    <row r="448" spans="12:19" x14ac:dyDescent="0.3">
      <c r="L448" s="20"/>
      <c r="M448" s="20"/>
      <c r="N448" s="20"/>
      <c r="O448" s="20"/>
      <c r="P448" s="20"/>
      <c r="Q448" s="20"/>
      <c r="R448" s="20"/>
      <c r="S448" s="20"/>
    </row>
    <row r="449" spans="12:19" x14ac:dyDescent="0.3">
      <c r="L449" s="20"/>
      <c r="M449" s="20"/>
      <c r="N449" s="20"/>
      <c r="O449" s="20"/>
      <c r="P449" s="20"/>
      <c r="Q449" s="20"/>
      <c r="R449" s="20"/>
      <c r="S449" s="20"/>
    </row>
    <row r="450" spans="12:19" x14ac:dyDescent="0.3">
      <c r="L450" s="20"/>
      <c r="M450" s="20"/>
      <c r="N450" s="20"/>
      <c r="O450" s="20"/>
      <c r="P450" s="20"/>
      <c r="Q450" s="20"/>
      <c r="R450" s="20"/>
      <c r="S450" s="20"/>
    </row>
    <row r="451" spans="12:19" x14ac:dyDescent="0.3">
      <c r="L451" s="20"/>
      <c r="M451" s="20"/>
      <c r="N451" s="20"/>
      <c r="O451" s="20"/>
      <c r="P451" s="20"/>
      <c r="Q451" s="20"/>
      <c r="R451" s="20"/>
      <c r="S451" s="20"/>
    </row>
    <row r="452" spans="12:19" x14ac:dyDescent="0.3">
      <c r="L452" s="20"/>
      <c r="M452" s="20"/>
      <c r="N452" s="20"/>
      <c r="O452" s="20"/>
      <c r="P452" s="20"/>
      <c r="Q452" s="20"/>
      <c r="R452" s="20"/>
      <c r="S452" s="20"/>
    </row>
    <row r="453" spans="12:19" x14ac:dyDescent="0.3">
      <c r="L453" s="20"/>
      <c r="M453" s="20"/>
      <c r="N453" s="20"/>
      <c r="O453" s="20"/>
      <c r="P453" s="20"/>
      <c r="Q453" s="20"/>
      <c r="R453" s="20"/>
      <c r="S453" s="20"/>
    </row>
    <row r="454" spans="12:19" x14ac:dyDescent="0.3">
      <c r="L454" s="20"/>
      <c r="M454" s="20"/>
      <c r="N454" s="20"/>
      <c r="O454" s="20"/>
      <c r="P454" s="20"/>
      <c r="Q454" s="20"/>
      <c r="R454" s="20"/>
      <c r="S454" s="20"/>
    </row>
    <row r="455" spans="12:19" x14ac:dyDescent="0.3">
      <c r="L455" s="20"/>
      <c r="M455" s="20"/>
      <c r="N455" s="20"/>
      <c r="O455" s="20"/>
      <c r="P455" s="20"/>
      <c r="Q455" s="20"/>
      <c r="R455" s="20"/>
      <c r="S455" s="20"/>
    </row>
    <row r="456" spans="12:19" x14ac:dyDescent="0.3">
      <c r="L456" s="20"/>
      <c r="M456" s="20"/>
      <c r="N456" s="20"/>
      <c r="O456" s="20"/>
      <c r="P456" s="20"/>
      <c r="Q456" s="20"/>
      <c r="R456" s="20"/>
      <c r="S456" s="20"/>
    </row>
    <row r="457" spans="12:19" x14ac:dyDescent="0.3">
      <c r="L457" s="20"/>
      <c r="M457" s="20"/>
      <c r="N457" s="20"/>
      <c r="O457" s="20"/>
      <c r="P457" s="20"/>
      <c r="Q457" s="20"/>
      <c r="R457" s="20"/>
      <c r="S457" s="20"/>
    </row>
    <row r="458" spans="12:19" x14ac:dyDescent="0.3">
      <c r="L458" s="20"/>
      <c r="M458" s="20"/>
      <c r="N458" s="20"/>
      <c r="O458" s="20"/>
      <c r="P458" s="20"/>
      <c r="Q458" s="20"/>
      <c r="R458" s="20"/>
      <c r="S458" s="20"/>
    </row>
    <row r="459" spans="12:19" x14ac:dyDescent="0.3">
      <c r="L459" s="20"/>
      <c r="M459" s="20"/>
      <c r="N459" s="20"/>
      <c r="O459" s="20"/>
      <c r="P459" s="20"/>
      <c r="Q459" s="20"/>
      <c r="R459" s="20"/>
      <c r="S459" s="20"/>
    </row>
    <row r="460" spans="12:19" x14ac:dyDescent="0.3">
      <c r="L460" s="20"/>
      <c r="M460" s="20"/>
      <c r="N460" s="20"/>
      <c r="O460" s="20"/>
      <c r="P460" s="20"/>
      <c r="Q460" s="20"/>
      <c r="R460" s="20"/>
      <c r="S460" s="20"/>
    </row>
    <row r="461" spans="12:19" x14ac:dyDescent="0.3">
      <c r="L461" s="20"/>
      <c r="M461" s="20"/>
      <c r="N461" s="20"/>
      <c r="O461" s="20"/>
      <c r="P461" s="20"/>
      <c r="Q461" s="20"/>
      <c r="R461" s="20"/>
      <c r="S461" s="20"/>
    </row>
    <row r="462" spans="12:19" x14ac:dyDescent="0.3">
      <c r="L462" s="20"/>
      <c r="M462" s="20"/>
      <c r="N462" s="20"/>
      <c r="O462" s="20"/>
      <c r="P462" s="20"/>
      <c r="Q462" s="20"/>
      <c r="R462" s="20"/>
      <c r="S462" s="20"/>
    </row>
    <row r="463" spans="12:19" x14ac:dyDescent="0.3">
      <c r="L463" s="20"/>
      <c r="M463" s="20"/>
      <c r="N463" s="20"/>
      <c r="O463" s="20"/>
      <c r="P463" s="20"/>
      <c r="Q463" s="20"/>
      <c r="R463" s="20"/>
      <c r="S463" s="20"/>
    </row>
    <row r="464" spans="12:19" x14ac:dyDescent="0.3">
      <c r="L464" s="20"/>
      <c r="M464" s="20"/>
      <c r="N464" s="20"/>
      <c r="O464" s="20"/>
      <c r="P464" s="20"/>
      <c r="Q464" s="20"/>
      <c r="R464" s="20"/>
      <c r="S464" s="20"/>
    </row>
    <row r="465" spans="12:19" x14ac:dyDescent="0.3">
      <c r="L465" s="20"/>
      <c r="M465" s="20"/>
      <c r="N465" s="20"/>
      <c r="O465" s="20"/>
      <c r="P465" s="20"/>
      <c r="Q465" s="20"/>
      <c r="R465" s="20"/>
      <c r="S465" s="20"/>
    </row>
    <row r="466" spans="12:19" x14ac:dyDescent="0.3">
      <c r="L466" s="20"/>
      <c r="M466" s="20"/>
      <c r="N466" s="20"/>
      <c r="O466" s="20"/>
      <c r="P466" s="20"/>
      <c r="Q466" s="20"/>
      <c r="R466" s="20"/>
      <c r="S466" s="20"/>
    </row>
    <row r="467" spans="12:19" x14ac:dyDescent="0.3">
      <c r="L467" s="20"/>
      <c r="M467" s="20"/>
      <c r="N467" s="20"/>
      <c r="O467" s="20"/>
      <c r="P467" s="20"/>
      <c r="Q467" s="20"/>
      <c r="R467" s="20"/>
      <c r="S467" s="20"/>
    </row>
    <row r="468" spans="12:19" x14ac:dyDescent="0.3">
      <c r="L468" s="20"/>
      <c r="M468" s="20"/>
      <c r="N468" s="20"/>
      <c r="O468" s="20"/>
      <c r="P468" s="20"/>
      <c r="Q468" s="20"/>
      <c r="R468" s="20"/>
      <c r="S468" s="20"/>
    </row>
    <row r="469" spans="12:19" x14ac:dyDescent="0.3">
      <c r="L469" s="20"/>
      <c r="M469" s="20"/>
      <c r="N469" s="20"/>
      <c r="O469" s="20"/>
      <c r="P469" s="20"/>
      <c r="Q469" s="20"/>
      <c r="R469" s="20"/>
      <c r="S469" s="20"/>
    </row>
    <row r="470" spans="12:19" x14ac:dyDescent="0.3">
      <c r="L470" s="20"/>
      <c r="M470" s="20"/>
      <c r="N470" s="20"/>
      <c r="O470" s="20"/>
      <c r="P470" s="20"/>
      <c r="Q470" s="20"/>
      <c r="R470" s="20"/>
      <c r="S470" s="20"/>
    </row>
    <row r="471" spans="12:19" x14ac:dyDescent="0.3">
      <c r="L471" s="20"/>
      <c r="M471" s="20"/>
      <c r="N471" s="20"/>
      <c r="O471" s="20"/>
      <c r="P471" s="20"/>
      <c r="Q471" s="20"/>
      <c r="R471" s="20"/>
      <c r="S471" s="20"/>
    </row>
    <row r="472" spans="12:19" x14ac:dyDescent="0.3">
      <c r="L472" s="20"/>
      <c r="M472" s="20"/>
      <c r="N472" s="20"/>
      <c r="O472" s="20"/>
      <c r="P472" s="20"/>
      <c r="Q472" s="20"/>
      <c r="R472" s="20"/>
      <c r="S472" s="20"/>
    </row>
    <row r="473" spans="12:19" x14ac:dyDescent="0.3">
      <c r="L473" s="20"/>
      <c r="M473" s="20"/>
      <c r="N473" s="20"/>
      <c r="O473" s="20"/>
      <c r="P473" s="20"/>
      <c r="Q473" s="20"/>
      <c r="R473" s="20"/>
      <c r="S473" s="20"/>
    </row>
    <row r="474" spans="12:19" x14ac:dyDescent="0.3">
      <c r="L474" s="20"/>
      <c r="M474" s="20"/>
      <c r="N474" s="20"/>
      <c r="O474" s="20"/>
      <c r="P474" s="20"/>
      <c r="Q474" s="20"/>
      <c r="R474" s="20"/>
      <c r="S474" s="20"/>
    </row>
    <row r="475" spans="12:19" x14ac:dyDescent="0.3">
      <c r="L475" s="20"/>
      <c r="M475" s="20"/>
      <c r="N475" s="20"/>
      <c r="O475" s="20"/>
      <c r="P475" s="20"/>
      <c r="Q475" s="20"/>
      <c r="R475" s="20"/>
      <c r="S475" s="20"/>
    </row>
    <row r="476" spans="12:19" x14ac:dyDescent="0.3">
      <c r="L476" s="20"/>
      <c r="M476" s="20"/>
      <c r="N476" s="20"/>
      <c r="O476" s="20"/>
      <c r="P476" s="20"/>
      <c r="Q476" s="20"/>
      <c r="R476" s="20"/>
      <c r="S476" s="20"/>
    </row>
    <row r="477" spans="12:19" x14ac:dyDescent="0.3">
      <c r="L477" s="20"/>
      <c r="M477" s="20"/>
      <c r="N477" s="20"/>
      <c r="O477" s="20"/>
      <c r="P477" s="20"/>
      <c r="Q477" s="20"/>
      <c r="R477" s="20"/>
      <c r="S477" s="20"/>
    </row>
    <row r="478" spans="12:19" x14ac:dyDescent="0.3">
      <c r="L478" s="20"/>
      <c r="M478" s="20"/>
      <c r="N478" s="20"/>
      <c r="O478" s="20"/>
      <c r="P478" s="20"/>
      <c r="Q478" s="20"/>
      <c r="R478" s="20"/>
      <c r="S478" s="20"/>
    </row>
    <row r="479" spans="12:19" x14ac:dyDescent="0.3">
      <c r="L479" s="20"/>
      <c r="M479" s="20"/>
      <c r="N479" s="20"/>
      <c r="O479" s="20"/>
      <c r="P479" s="20"/>
      <c r="Q479" s="20"/>
      <c r="R479" s="20"/>
      <c r="S479" s="20"/>
    </row>
    <row r="480" spans="12:19" x14ac:dyDescent="0.3">
      <c r="L480" s="20"/>
      <c r="M480" s="20"/>
      <c r="N480" s="20"/>
      <c r="O480" s="20"/>
      <c r="P480" s="20"/>
      <c r="Q480" s="20"/>
      <c r="R480" s="20"/>
      <c r="S480" s="20"/>
    </row>
    <row r="481" spans="12:19" x14ac:dyDescent="0.3">
      <c r="L481" s="20"/>
      <c r="M481" s="20"/>
      <c r="N481" s="20"/>
      <c r="O481" s="20"/>
      <c r="P481" s="20"/>
      <c r="Q481" s="20"/>
      <c r="R481" s="20"/>
      <c r="S481" s="20"/>
    </row>
    <row r="482" spans="12:19" x14ac:dyDescent="0.3">
      <c r="L482" s="20"/>
      <c r="M482" s="20"/>
      <c r="N482" s="20"/>
      <c r="O482" s="20"/>
      <c r="P482" s="20"/>
      <c r="Q482" s="20"/>
      <c r="R482" s="20"/>
      <c r="S482" s="20"/>
    </row>
    <row r="483" spans="12:19" x14ac:dyDescent="0.3">
      <c r="L483" s="20"/>
      <c r="M483" s="20"/>
      <c r="N483" s="20"/>
      <c r="O483" s="20"/>
      <c r="P483" s="20"/>
      <c r="Q483" s="20"/>
      <c r="R483" s="20"/>
      <c r="S483" s="20"/>
    </row>
    <row r="484" spans="12:19" x14ac:dyDescent="0.3">
      <c r="L484" s="20"/>
      <c r="M484" s="20"/>
      <c r="N484" s="20"/>
      <c r="O484" s="20"/>
      <c r="P484" s="20"/>
      <c r="Q484" s="20"/>
      <c r="R484" s="20"/>
      <c r="S484" s="20"/>
    </row>
    <row r="485" spans="12:19" x14ac:dyDescent="0.3">
      <c r="L485" s="20"/>
      <c r="M485" s="20"/>
      <c r="N485" s="20"/>
      <c r="O485" s="20"/>
      <c r="P485" s="20"/>
      <c r="Q485" s="20"/>
      <c r="R485" s="20"/>
      <c r="S485" s="20"/>
    </row>
    <row r="486" spans="12:19" x14ac:dyDescent="0.3">
      <c r="L486" s="20"/>
      <c r="M486" s="20"/>
      <c r="N486" s="20"/>
      <c r="O486" s="20"/>
      <c r="P486" s="20"/>
      <c r="Q486" s="20"/>
      <c r="R486" s="20"/>
      <c r="S486" s="20"/>
    </row>
    <row r="487" spans="12:19" x14ac:dyDescent="0.3">
      <c r="L487" s="20"/>
      <c r="M487" s="20"/>
      <c r="N487" s="20"/>
      <c r="O487" s="20"/>
      <c r="P487" s="20"/>
      <c r="Q487" s="20"/>
      <c r="R487" s="20"/>
      <c r="S487" s="20"/>
    </row>
    <row r="488" spans="12:19" x14ac:dyDescent="0.3">
      <c r="L488" s="20"/>
      <c r="M488" s="20"/>
      <c r="N488" s="20"/>
      <c r="O488" s="20"/>
      <c r="P488" s="20"/>
      <c r="Q488" s="20"/>
      <c r="R488" s="20"/>
      <c r="S488" s="20"/>
    </row>
    <row r="489" spans="12:19" x14ac:dyDescent="0.3">
      <c r="L489" s="20"/>
      <c r="M489" s="20"/>
      <c r="N489" s="20"/>
      <c r="O489" s="20"/>
      <c r="P489" s="20"/>
      <c r="Q489" s="20"/>
      <c r="R489" s="20"/>
      <c r="S489" s="20"/>
    </row>
    <row r="490" spans="12:19" x14ac:dyDescent="0.3">
      <c r="L490" s="20"/>
      <c r="M490" s="20"/>
      <c r="N490" s="20"/>
      <c r="O490" s="20"/>
      <c r="P490" s="20"/>
      <c r="Q490" s="20"/>
      <c r="R490" s="20"/>
      <c r="S490" s="20"/>
    </row>
    <row r="491" spans="12:19" x14ac:dyDescent="0.3">
      <c r="L491" s="20"/>
      <c r="M491" s="20"/>
      <c r="N491" s="20"/>
      <c r="O491" s="20"/>
      <c r="P491" s="20"/>
      <c r="Q491" s="20"/>
      <c r="R491" s="20"/>
      <c r="S491" s="20"/>
    </row>
    <row r="492" spans="12:19" x14ac:dyDescent="0.3">
      <c r="L492" s="20"/>
      <c r="M492" s="20"/>
      <c r="N492" s="20"/>
      <c r="O492" s="20"/>
      <c r="P492" s="20"/>
      <c r="Q492" s="20"/>
      <c r="R492" s="20"/>
      <c r="S492" s="20"/>
    </row>
    <row r="493" spans="12:19" x14ac:dyDescent="0.3">
      <c r="L493" s="20"/>
      <c r="M493" s="20"/>
      <c r="N493" s="20"/>
      <c r="O493" s="20"/>
      <c r="P493" s="20"/>
      <c r="Q493" s="20"/>
      <c r="R493" s="20"/>
      <c r="S493" s="20"/>
    </row>
    <row r="494" spans="12:19" x14ac:dyDescent="0.3">
      <c r="L494" s="20"/>
      <c r="M494" s="20"/>
      <c r="N494" s="20"/>
      <c r="O494" s="20"/>
      <c r="P494" s="20"/>
      <c r="Q494" s="20"/>
      <c r="R494" s="20"/>
      <c r="S494" s="20"/>
    </row>
    <row r="495" spans="12:19" x14ac:dyDescent="0.3">
      <c r="L495" s="20"/>
      <c r="M495" s="20"/>
      <c r="N495" s="20"/>
      <c r="O495" s="20"/>
      <c r="P495" s="20"/>
      <c r="Q495" s="20"/>
      <c r="R495" s="20"/>
      <c r="S495" s="20"/>
    </row>
    <row r="496" spans="12:19" x14ac:dyDescent="0.3">
      <c r="L496" s="20"/>
      <c r="M496" s="20"/>
      <c r="N496" s="20"/>
      <c r="O496" s="20"/>
      <c r="P496" s="20"/>
      <c r="Q496" s="20"/>
      <c r="R496" s="20"/>
      <c r="S496" s="20"/>
    </row>
    <row r="497" spans="12:19" x14ac:dyDescent="0.3">
      <c r="L497" s="20"/>
      <c r="M497" s="20"/>
      <c r="N497" s="20"/>
      <c r="O497" s="20"/>
      <c r="P497" s="20"/>
      <c r="Q497" s="20"/>
      <c r="R497" s="20"/>
      <c r="S497" s="20"/>
    </row>
    <row r="498" spans="12:19" x14ac:dyDescent="0.3">
      <c r="L498" s="20"/>
      <c r="M498" s="20"/>
      <c r="N498" s="20"/>
      <c r="O498" s="20"/>
      <c r="P498" s="20"/>
      <c r="Q498" s="20"/>
      <c r="R498" s="20"/>
      <c r="S498" s="20"/>
    </row>
    <row r="499" spans="12:19" x14ac:dyDescent="0.3">
      <c r="L499" s="20"/>
      <c r="M499" s="20"/>
      <c r="N499" s="20"/>
      <c r="O499" s="20"/>
      <c r="P499" s="20"/>
      <c r="Q499" s="20"/>
      <c r="R499" s="20"/>
      <c r="S499" s="20"/>
    </row>
    <row r="500" spans="12:19" x14ac:dyDescent="0.3">
      <c r="L500" s="20"/>
      <c r="M500" s="20"/>
      <c r="N500" s="20"/>
      <c r="O500" s="20"/>
      <c r="P500" s="20"/>
      <c r="Q500" s="20"/>
      <c r="R500" s="20"/>
      <c r="S500" s="20"/>
    </row>
    <row r="501" spans="12:19" x14ac:dyDescent="0.3">
      <c r="L501" s="20"/>
      <c r="M501" s="20"/>
      <c r="N501" s="20"/>
      <c r="O501" s="20"/>
      <c r="P501" s="20"/>
      <c r="Q501" s="20"/>
      <c r="R501" s="20"/>
      <c r="S501" s="20"/>
    </row>
    <row r="502" spans="12:19" x14ac:dyDescent="0.3">
      <c r="L502" s="20"/>
      <c r="M502" s="20"/>
      <c r="N502" s="20"/>
      <c r="O502" s="20"/>
      <c r="P502" s="20"/>
      <c r="Q502" s="20"/>
      <c r="R502" s="20"/>
      <c r="S502" s="20"/>
    </row>
    <row r="503" spans="12:19" x14ac:dyDescent="0.3">
      <c r="L503" s="20"/>
      <c r="M503" s="20"/>
      <c r="N503" s="20"/>
      <c r="O503" s="20"/>
      <c r="P503" s="20"/>
      <c r="Q503" s="20"/>
      <c r="R503" s="20"/>
      <c r="S503" s="20"/>
    </row>
    <row r="504" spans="12:19" x14ac:dyDescent="0.3">
      <c r="L504" s="20"/>
      <c r="M504" s="20"/>
      <c r="N504" s="20"/>
      <c r="O504" s="20"/>
      <c r="P504" s="20"/>
      <c r="Q504" s="20"/>
      <c r="R504" s="20"/>
      <c r="S504" s="20"/>
    </row>
    <row r="505" spans="12:19" x14ac:dyDescent="0.3">
      <c r="L505" s="20"/>
      <c r="M505" s="20"/>
      <c r="N505" s="20"/>
      <c r="O505" s="20"/>
      <c r="P505" s="20"/>
      <c r="Q505" s="20"/>
      <c r="R505" s="20"/>
      <c r="S505" s="20"/>
    </row>
    <row r="506" spans="12:19" x14ac:dyDescent="0.3">
      <c r="L506" s="20"/>
      <c r="M506" s="20"/>
      <c r="N506" s="20"/>
      <c r="O506" s="20"/>
      <c r="P506" s="20"/>
      <c r="Q506" s="20"/>
      <c r="R506" s="20"/>
      <c r="S506" s="20"/>
    </row>
    <row r="507" spans="12:19" x14ac:dyDescent="0.3">
      <c r="L507" s="20"/>
      <c r="M507" s="20"/>
      <c r="N507" s="20"/>
      <c r="O507" s="20"/>
      <c r="P507" s="20"/>
      <c r="Q507" s="20"/>
      <c r="R507" s="20"/>
      <c r="S507" s="20"/>
    </row>
    <row r="508" spans="12:19" x14ac:dyDescent="0.3">
      <c r="L508" s="20"/>
      <c r="M508" s="20"/>
      <c r="N508" s="20"/>
      <c r="O508" s="20"/>
      <c r="P508" s="20"/>
      <c r="Q508" s="20"/>
      <c r="R508" s="20"/>
      <c r="S508" s="20"/>
    </row>
    <row r="509" spans="12:19" x14ac:dyDescent="0.3">
      <c r="L509" s="20"/>
      <c r="M509" s="20"/>
      <c r="N509" s="20"/>
      <c r="O509" s="20"/>
      <c r="P509" s="20"/>
      <c r="Q509" s="20"/>
      <c r="R509" s="20"/>
      <c r="S509" s="20"/>
    </row>
    <row r="510" spans="12:19" x14ac:dyDescent="0.3">
      <c r="L510" s="20"/>
      <c r="M510" s="20"/>
      <c r="N510" s="20"/>
      <c r="O510" s="20"/>
      <c r="P510" s="20"/>
      <c r="Q510" s="20"/>
      <c r="R510" s="20"/>
      <c r="S510" s="20"/>
    </row>
    <row r="511" spans="12:19" x14ac:dyDescent="0.3">
      <c r="L511" s="20"/>
      <c r="M511" s="20"/>
      <c r="N511" s="20"/>
      <c r="O511" s="20"/>
      <c r="P511" s="20"/>
      <c r="Q511" s="20"/>
      <c r="R511" s="20"/>
      <c r="S511" s="20"/>
    </row>
    <row r="512" spans="12:19" x14ac:dyDescent="0.3">
      <c r="L512" s="20"/>
      <c r="M512" s="20"/>
      <c r="N512" s="20"/>
      <c r="O512" s="20"/>
      <c r="P512" s="20"/>
      <c r="Q512" s="20"/>
      <c r="R512" s="20"/>
      <c r="S512" s="20"/>
    </row>
    <row r="513" spans="12:19" x14ac:dyDescent="0.3">
      <c r="L513" s="20"/>
      <c r="M513" s="20"/>
      <c r="N513" s="20"/>
      <c r="O513" s="20"/>
      <c r="P513" s="20"/>
      <c r="Q513" s="20"/>
      <c r="R513" s="20"/>
      <c r="S513" s="20"/>
    </row>
    <row r="514" spans="12:19" x14ac:dyDescent="0.3">
      <c r="L514" s="20"/>
      <c r="M514" s="20"/>
      <c r="N514" s="20"/>
      <c r="O514" s="20"/>
      <c r="P514" s="20"/>
      <c r="Q514" s="20"/>
      <c r="R514" s="20"/>
      <c r="S514" s="20"/>
    </row>
    <row r="515" spans="12:19" x14ac:dyDescent="0.3">
      <c r="L515" s="20"/>
      <c r="M515" s="20"/>
      <c r="N515" s="20"/>
      <c r="O515" s="20"/>
      <c r="P515" s="20"/>
      <c r="Q515" s="20"/>
      <c r="R515" s="20"/>
      <c r="S515" s="20"/>
    </row>
    <row r="516" spans="12:19" x14ac:dyDescent="0.3">
      <c r="L516" s="20"/>
      <c r="M516" s="20"/>
      <c r="N516" s="20"/>
      <c r="O516" s="20"/>
      <c r="P516" s="20"/>
      <c r="Q516" s="20"/>
      <c r="R516" s="20"/>
      <c r="S516" s="20"/>
    </row>
    <row r="517" spans="12:19" x14ac:dyDescent="0.3">
      <c r="L517" s="20"/>
      <c r="M517" s="20"/>
      <c r="N517" s="20"/>
      <c r="O517" s="20"/>
      <c r="P517" s="20"/>
      <c r="Q517" s="20"/>
      <c r="R517" s="20"/>
      <c r="S517" s="20"/>
    </row>
    <row r="518" spans="12:19" x14ac:dyDescent="0.3">
      <c r="L518" s="20"/>
      <c r="M518" s="20"/>
      <c r="N518" s="20"/>
      <c r="O518" s="20"/>
      <c r="P518" s="20"/>
      <c r="Q518" s="20"/>
      <c r="R518" s="20"/>
      <c r="S518" s="20"/>
    </row>
    <row r="519" spans="12:19" x14ac:dyDescent="0.3">
      <c r="L519" s="20"/>
      <c r="M519" s="20"/>
      <c r="N519" s="20"/>
      <c r="O519" s="20"/>
      <c r="P519" s="20"/>
      <c r="Q519" s="20"/>
      <c r="R519" s="20"/>
      <c r="S519" s="20"/>
    </row>
    <row r="520" spans="12:19" x14ac:dyDescent="0.3">
      <c r="L520" s="20"/>
      <c r="M520" s="20"/>
      <c r="N520" s="20"/>
      <c r="O520" s="20"/>
      <c r="P520" s="20"/>
      <c r="Q520" s="20"/>
      <c r="R520" s="20"/>
      <c r="S520" s="20"/>
    </row>
    <row r="521" spans="12:19" x14ac:dyDescent="0.3">
      <c r="L521" s="20"/>
      <c r="M521" s="20"/>
      <c r="N521" s="20"/>
      <c r="O521" s="20"/>
      <c r="P521" s="20"/>
      <c r="Q521" s="20"/>
      <c r="R521" s="20"/>
      <c r="S521" s="20"/>
    </row>
    <row r="522" spans="12:19" x14ac:dyDescent="0.3">
      <c r="L522" s="20"/>
      <c r="M522" s="20"/>
      <c r="N522" s="20"/>
      <c r="O522" s="20"/>
      <c r="P522" s="20"/>
      <c r="Q522" s="20"/>
      <c r="R522" s="20"/>
      <c r="S522" s="20"/>
    </row>
    <row r="523" spans="12:19" x14ac:dyDescent="0.3">
      <c r="L523" s="20"/>
      <c r="M523" s="20"/>
      <c r="N523" s="20"/>
      <c r="O523" s="20"/>
      <c r="P523" s="20"/>
      <c r="Q523" s="20"/>
      <c r="R523" s="20"/>
      <c r="S523" s="20"/>
    </row>
    <row r="524" spans="12:19" x14ac:dyDescent="0.3">
      <c r="L524" s="20"/>
      <c r="M524" s="20"/>
      <c r="N524" s="20"/>
      <c r="O524" s="20"/>
      <c r="P524" s="20"/>
      <c r="Q524" s="20"/>
      <c r="R524" s="20"/>
      <c r="S524" s="20"/>
    </row>
    <row r="525" spans="12:19" x14ac:dyDescent="0.3">
      <c r="L525" s="20"/>
      <c r="M525" s="20"/>
      <c r="N525" s="20"/>
      <c r="O525" s="20"/>
      <c r="P525" s="20"/>
      <c r="Q525" s="20"/>
      <c r="R525" s="20"/>
      <c r="S525" s="20"/>
    </row>
    <row r="526" spans="12:19" x14ac:dyDescent="0.3">
      <c r="L526" s="20"/>
      <c r="M526" s="20"/>
      <c r="N526" s="20"/>
      <c r="O526" s="20"/>
      <c r="P526" s="20"/>
      <c r="Q526" s="20"/>
      <c r="R526" s="20"/>
      <c r="S526" s="20"/>
    </row>
    <row r="527" spans="12:19" x14ac:dyDescent="0.3">
      <c r="L527" s="20"/>
      <c r="M527" s="20"/>
      <c r="N527" s="20"/>
      <c r="O527" s="20"/>
      <c r="P527" s="20"/>
      <c r="Q527" s="20"/>
      <c r="R527" s="20"/>
      <c r="S527" s="20"/>
    </row>
    <row r="528" spans="12:19" x14ac:dyDescent="0.3">
      <c r="L528" s="20"/>
      <c r="M528" s="20"/>
      <c r="N528" s="20"/>
      <c r="O528" s="20"/>
      <c r="P528" s="20"/>
      <c r="Q528" s="20"/>
      <c r="R528" s="20"/>
      <c r="S528" s="20"/>
    </row>
    <row r="529" spans="12:19" x14ac:dyDescent="0.3">
      <c r="L529" s="20"/>
      <c r="M529" s="20"/>
      <c r="N529" s="20"/>
      <c r="O529" s="20"/>
      <c r="P529" s="20"/>
      <c r="Q529" s="20"/>
      <c r="R529" s="20"/>
      <c r="S529" s="20"/>
    </row>
    <row r="530" spans="12:19" x14ac:dyDescent="0.3">
      <c r="L530" s="20"/>
      <c r="M530" s="20"/>
      <c r="N530" s="20"/>
      <c r="O530" s="20"/>
      <c r="P530" s="20"/>
      <c r="Q530" s="20"/>
      <c r="R530" s="20"/>
      <c r="S530" s="20"/>
    </row>
    <row r="531" spans="12:19" x14ac:dyDescent="0.3">
      <c r="L531" s="20"/>
      <c r="M531" s="20"/>
      <c r="N531" s="20"/>
      <c r="O531" s="20"/>
      <c r="P531" s="20"/>
      <c r="Q531" s="20"/>
      <c r="R531" s="20"/>
      <c r="S531" s="20"/>
    </row>
    <row r="532" spans="12:19" x14ac:dyDescent="0.3">
      <c r="L532" s="20"/>
      <c r="M532" s="20"/>
      <c r="N532" s="20"/>
      <c r="O532" s="20"/>
      <c r="P532" s="20"/>
      <c r="Q532" s="20"/>
      <c r="R532" s="20"/>
      <c r="S532" s="20"/>
    </row>
    <row r="533" spans="12:19" x14ac:dyDescent="0.3">
      <c r="L533" s="20"/>
      <c r="M533" s="20"/>
      <c r="N533" s="20"/>
      <c r="O533" s="20"/>
      <c r="P533" s="20"/>
      <c r="Q533" s="20"/>
      <c r="R533" s="20"/>
      <c r="S533" s="20"/>
    </row>
    <row r="534" spans="12:19" x14ac:dyDescent="0.3">
      <c r="L534" s="20"/>
      <c r="M534" s="20"/>
      <c r="N534" s="20"/>
      <c r="O534" s="20"/>
      <c r="P534" s="20"/>
      <c r="Q534" s="20"/>
      <c r="R534" s="20"/>
      <c r="S534" s="20"/>
    </row>
    <row r="535" spans="12:19" x14ac:dyDescent="0.3">
      <c r="L535" s="20"/>
      <c r="M535" s="20"/>
      <c r="N535" s="20"/>
      <c r="O535" s="20"/>
      <c r="P535" s="20"/>
      <c r="Q535" s="20"/>
      <c r="R535" s="20"/>
      <c r="S535" s="20"/>
    </row>
    <row r="536" spans="12:19" x14ac:dyDescent="0.3">
      <c r="L536" s="20"/>
      <c r="M536" s="20"/>
      <c r="N536" s="20"/>
      <c r="O536" s="20"/>
      <c r="P536" s="20"/>
      <c r="Q536" s="20"/>
      <c r="R536" s="20"/>
      <c r="S536" s="20"/>
    </row>
    <row r="537" spans="12:19" x14ac:dyDescent="0.3">
      <c r="L537" s="20"/>
      <c r="M537" s="20"/>
      <c r="N537" s="20"/>
      <c r="O537" s="20"/>
      <c r="P537" s="20"/>
      <c r="Q537" s="20"/>
      <c r="R537" s="20"/>
      <c r="S537" s="20"/>
    </row>
    <row r="538" spans="12:19" x14ac:dyDescent="0.3">
      <c r="L538" s="20"/>
      <c r="M538" s="20"/>
      <c r="N538" s="20"/>
      <c r="O538" s="20"/>
      <c r="P538" s="20"/>
      <c r="Q538" s="20"/>
      <c r="R538" s="20"/>
      <c r="S538" s="20"/>
    </row>
    <row r="539" spans="12:19" x14ac:dyDescent="0.3">
      <c r="L539" s="20"/>
      <c r="M539" s="20"/>
      <c r="N539" s="20"/>
      <c r="O539" s="20"/>
      <c r="P539" s="20"/>
      <c r="Q539" s="20"/>
      <c r="R539" s="20"/>
      <c r="S539" s="20"/>
    </row>
    <row r="540" spans="12:19" x14ac:dyDescent="0.3">
      <c r="L540" s="20"/>
      <c r="M540" s="20"/>
      <c r="N540" s="20"/>
      <c r="O540" s="20"/>
      <c r="P540" s="20"/>
      <c r="Q540" s="20"/>
      <c r="R540" s="20"/>
      <c r="S540" s="20"/>
    </row>
    <row r="541" spans="12:19" x14ac:dyDescent="0.3">
      <c r="L541" s="20"/>
      <c r="M541" s="20"/>
      <c r="N541" s="20"/>
      <c r="O541" s="20"/>
      <c r="P541" s="20"/>
      <c r="Q541" s="20"/>
      <c r="R541" s="20"/>
      <c r="S541" s="20"/>
    </row>
    <row r="542" spans="12:19" x14ac:dyDescent="0.3">
      <c r="L542" s="20"/>
      <c r="M542" s="20"/>
      <c r="N542" s="20"/>
      <c r="O542" s="20"/>
      <c r="P542" s="20"/>
      <c r="Q542" s="20"/>
      <c r="R542" s="20"/>
      <c r="S542" s="20"/>
    </row>
    <row r="543" spans="12:19" x14ac:dyDescent="0.3">
      <c r="L543" s="20"/>
      <c r="M543" s="20"/>
      <c r="N543" s="20"/>
      <c r="O543" s="20"/>
      <c r="P543" s="20"/>
      <c r="Q543" s="20"/>
      <c r="R543" s="20"/>
      <c r="S543" s="20"/>
    </row>
    <row r="544" spans="12:19" x14ac:dyDescent="0.3">
      <c r="L544" s="20"/>
      <c r="M544" s="20"/>
      <c r="N544" s="20"/>
      <c r="O544" s="20"/>
      <c r="P544" s="20"/>
      <c r="Q544" s="20"/>
      <c r="R544" s="20"/>
      <c r="S544" s="20"/>
    </row>
    <row r="545" spans="12:19" x14ac:dyDescent="0.3">
      <c r="L545" s="20"/>
      <c r="M545" s="20"/>
      <c r="N545" s="20"/>
      <c r="O545" s="20"/>
      <c r="P545" s="20"/>
      <c r="Q545" s="20"/>
      <c r="R545" s="20"/>
      <c r="S545" s="20"/>
    </row>
    <row r="546" spans="12:19" x14ac:dyDescent="0.3">
      <c r="L546" s="20"/>
      <c r="M546" s="20"/>
      <c r="N546" s="20"/>
      <c r="O546" s="20"/>
      <c r="P546" s="20"/>
      <c r="Q546" s="20"/>
      <c r="R546" s="20"/>
      <c r="S546" s="20"/>
    </row>
    <row r="547" spans="12:19" x14ac:dyDescent="0.3">
      <c r="L547" s="20"/>
      <c r="M547" s="20"/>
      <c r="N547" s="20"/>
      <c r="O547" s="20"/>
      <c r="P547" s="20"/>
      <c r="Q547" s="20"/>
      <c r="R547" s="20"/>
      <c r="S547" s="20"/>
    </row>
    <row r="548" spans="12:19" x14ac:dyDescent="0.3">
      <c r="L548" s="20"/>
      <c r="M548" s="20"/>
      <c r="N548" s="20"/>
      <c r="O548" s="20"/>
      <c r="P548" s="20"/>
      <c r="Q548" s="20"/>
      <c r="R548" s="20"/>
      <c r="S548" s="20"/>
    </row>
    <row r="549" spans="12:19" x14ac:dyDescent="0.3">
      <c r="L549" s="20"/>
      <c r="M549" s="20"/>
      <c r="N549" s="20"/>
      <c r="O549" s="20"/>
      <c r="P549" s="20"/>
      <c r="Q549" s="20"/>
      <c r="R549" s="20"/>
      <c r="S549" s="20"/>
    </row>
    <row r="550" spans="12:19" x14ac:dyDescent="0.3">
      <c r="L550" s="20"/>
      <c r="M550" s="20"/>
      <c r="N550" s="20"/>
      <c r="O550" s="20"/>
      <c r="P550" s="20"/>
      <c r="Q550" s="20"/>
      <c r="R550" s="20"/>
      <c r="S550" s="20"/>
    </row>
    <row r="551" spans="12:19" x14ac:dyDescent="0.3">
      <c r="L551" s="20"/>
      <c r="M551" s="20"/>
      <c r="N551" s="20"/>
      <c r="O551" s="20"/>
      <c r="P551" s="20"/>
      <c r="Q551" s="20"/>
      <c r="R551" s="20"/>
      <c r="S551" s="20"/>
    </row>
    <row r="552" spans="12:19" x14ac:dyDescent="0.3">
      <c r="L552" s="20"/>
      <c r="M552" s="20"/>
      <c r="N552" s="20"/>
      <c r="O552" s="20"/>
      <c r="P552" s="20"/>
      <c r="Q552" s="20"/>
      <c r="R552" s="20"/>
      <c r="S552" s="20"/>
    </row>
    <row r="553" spans="12:19" x14ac:dyDescent="0.3">
      <c r="L553" s="20"/>
      <c r="M553" s="20"/>
      <c r="N553" s="20"/>
      <c r="O553" s="20"/>
      <c r="P553" s="20"/>
      <c r="Q553" s="20"/>
      <c r="R553" s="20"/>
      <c r="S553" s="20"/>
    </row>
    <row r="554" spans="12:19" x14ac:dyDescent="0.3">
      <c r="L554" s="20"/>
      <c r="M554" s="20"/>
      <c r="N554" s="20"/>
      <c r="O554" s="20"/>
      <c r="P554" s="20"/>
      <c r="Q554" s="20"/>
      <c r="R554" s="20"/>
      <c r="S554" s="20"/>
    </row>
    <row r="555" spans="12:19" x14ac:dyDescent="0.3">
      <c r="L555" s="20"/>
      <c r="M555" s="20"/>
      <c r="N555" s="20"/>
      <c r="O555" s="20"/>
      <c r="P555" s="20"/>
      <c r="Q555" s="20"/>
      <c r="R555" s="20"/>
      <c r="S555" s="20"/>
    </row>
    <row r="556" spans="12:19" x14ac:dyDescent="0.3">
      <c r="L556" s="20"/>
      <c r="M556" s="20"/>
      <c r="N556" s="20"/>
      <c r="O556" s="20"/>
      <c r="P556" s="20"/>
      <c r="Q556" s="20"/>
      <c r="R556" s="20"/>
      <c r="S556" s="20"/>
    </row>
    <row r="557" spans="12:19" x14ac:dyDescent="0.3">
      <c r="L557" s="20"/>
      <c r="M557" s="20"/>
      <c r="N557" s="20"/>
      <c r="O557" s="20"/>
      <c r="P557" s="20"/>
      <c r="Q557" s="20"/>
      <c r="R557" s="20"/>
      <c r="S557" s="20"/>
    </row>
    <row r="558" spans="12:19" x14ac:dyDescent="0.3">
      <c r="L558" s="20"/>
      <c r="M558" s="20"/>
      <c r="N558" s="20"/>
      <c r="O558" s="20"/>
      <c r="P558" s="20"/>
      <c r="Q558" s="20"/>
      <c r="R558" s="20"/>
      <c r="S558" s="20"/>
    </row>
    <row r="559" spans="12:19" x14ac:dyDescent="0.3">
      <c r="L559" s="20"/>
      <c r="M559" s="20"/>
      <c r="N559" s="20"/>
      <c r="O559" s="20"/>
      <c r="P559" s="20"/>
      <c r="Q559" s="20"/>
      <c r="R559" s="20"/>
      <c r="S559" s="20"/>
    </row>
    <row r="560" spans="12:19" x14ac:dyDescent="0.3">
      <c r="L560" s="20"/>
      <c r="M560" s="20"/>
      <c r="N560" s="20"/>
      <c r="O560" s="20"/>
      <c r="P560" s="20"/>
      <c r="Q560" s="20"/>
      <c r="R560" s="20"/>
      <c r="S560" s="20"/>
    </row>
    <row r="561" spans="12:19" x14ac:dyDescent="0.3">
      <c r="L561" s="20"/>
      <c r="M561" s="20"/>
      <c r="N561" s="20"/>
      <c r="O561" s="20"/>
      <c r="P561" s="20"/>
      <c r="Q561" s="20"/>
      <c r="R561" s="20"/>
      <c r="S561" s="20"/>
    </row>
    <row r="562" spans="12:19" x14ac:dyDescent="0.3">
      <c r="L562" s="20"/>
      <c r="M562" s="20"/>
      <c r="N562" s="20"/>
      <c r="O562" s="20"/>
      <c r="P562" s="20"/>
      <c r="Q562" s="20"/>
      <c r="R562" s="20"/>
      <c r="S562" s="20"/>
    </row>
    <row r="563" spans="12:19" x14ac:dyDescent="0.3">
      <c r="L563" s="20"/>
      <c r="M563" s="20"/>
      <c r="N563" s="20"/>
      <c r="O563" s="20"/>
      <c r="P563" s="20"/>
      <c r="Q563" s="20"/>
      <c r="R563" s="20"/>
      <c r="S563" s="20"/>
    </row>
    <row r="564" spans="12:19" x14ac:dyDescent="0.3">
      <c r="L564" s="20"/>
      <c r="M564" s="20"/>
      <c r="N564" s="20"/>
      <c r="O564" s="20"/>
      <c r="P564" s="20"/>
      <c r="Q564" s="20"/>
      <c r="R564" s="20"/>
      <c r="S564" s="20"/>
    </row>
    <row r="565" spans="12:19" x14ac:dyDescent="0.3">
      <c r="L565" s="20"/>
      <c r="M565" s="20"/>
      <c r="N565" s="20"/>
      <c r="O565" s="20"/>
      <c r="P565" s="20"/>
      <c r="Q565" s="20"/>
      <c r="R565" s="20"/>
      <c r="S565" s="20"/>
    </row>
    <row r="566" spans="12:19" x14ac:dyDescent="0.3">
      <c r="L566" s="20"/>
      <c r="M566" s="20"/>
      <c r="N566" s="20"/>
      <c r="O566" s="20"/>
      <c r="P566" s="20"/>
      <c r="Q566" s="20"/>
      <c r="R566" s="20"/>
      <c r="S566" s="20"/>
    </row>
    <row r="567" spans="12:19" x14ac:dyDescent="0.3">
      <c r="L567" s="20"/>
      <c r="M567" s="20"/>
      <c r="N567" s="20"/>
      <c r="O567" s="20"/>
      <c r="P567" s="20"/>
      <c r="Q567" s="20"/>
      <c r="R567" s="20"/>
      <c r="S567" s="20"/>
    </row>
    <row r="568" spans="12:19" x14ac:dyDescent="0.3">
      <c r="L568" s="20"/>
      <c r="M568" s="20"/>
      <c r="N568" s="20"/>
      <c r="O568" s="20"/>
      <c r="P568" s="20"/>
      <c r="Q568" s="20"/>
      <c r="R568" s="20"/>
      <c r="S568" s="20"/>
    </row>
    <row r="569" spans="12:19" x14ac:dyDescent="0.3">
      <c r="L569" s="20"/>
      <c r="M569" s="20"/>
      <c r="N569" s="20"/>
      <c r="O569" s="20"/>
      <c r="P569" s="20"/>
      <c r="Q569" s="20"/>
      <c r="R569" s="20"/>
      <c r="S569" s="20"/>
    </row>
    <row r="570" spans="12:19" x14ac:dyDescent="0.3">
      <c r="L570" s="20"/>
      <c r="M570" s="20"/>
      <c r="N570" s="20"/>
      <c r="O570" s="20"/>
      <c r="P570" s="20"/>
      <c r="Q570" s="20"/>
      <c r="R570" s="20"/>
      <c r="S570" s="20"/>
    </row>
    <row r="571" spans="12:19" x14ac:dyDescent="0.3">
      <c r="L571" s="20"/>
      <c r="M571" s="20"/>
      <c r="N571" s="20"/>
      <c r="O571" s="20"/>
      <c r="P571" s="20"/>
      <c r="Q571" s="20"/>
      <c r="R571" s="20"/>
      <c r="S571" s="20"/>
    </row>
    <row r="572" spans="12:19" x14ac:dyDescent="0.3">
      <c r="L572" s="20"/>
      <c r="M572" s="20"/>
      <c r="N572" s="20"/>
      <c r="O572" s="20"/>
      <c r="P572" s="20"/>
      <c r="Q572" s="20"/>
      <c r="R572" s="20"/>
      <c r="S572" s="20"/>
    </row>
    <row r="573" spans="12:19" x14ac:dyDescent="0.3">
      <c r="L573" s="20"/>
      <c r="M573" s="20"/>
      <c r="N573" s="20"/>
      <c r="O573" s="20"/>
      <c r="P573" s="20"/>
      <c r="Q573" s="20"/>
      <c r="R573" s="20"/>
      <c r="S573" s="20"/>
    </row>
    <row r="574" spans="12:19" x14ac:dyDescent="0.3">
      <c r="L574" s="20"/>
      <c r="M574" s="20"/>
      <c r="N574" s="20"/>
      <c r="O574" s="20"/>
      <c r="P574" s="20"/>
      <c r="Q574" s="20"/>
      <c r="R574" s="20"/>
      <c r="S574" s="20"/>
    </row>
    <row r="575" spans="12:19" x14ac:dyDescent="0.3">
      <c r="L575" s="20"/>
      <c r="M575" s="20"/>
      <c r="N575" s="20"/>
      <c r="O575" s="20"/>
      <c r="P575" s="20"/>
      <c r="Q575" s="20"/>
      <c r="R575" s="20"/>
      <c r="S575" s="20"/>
    </row>
    <row r="576" spans="12:19" x14ac:dyDescent="0.3">
      <c r="L576" s="20"/>
      <c r="M576" s="20"/>
      <c r="N576" s="20"/>
      <c r="O576" s="20"/>
      <c r="P576" s="20"/>
      <c r="Q576" s="20"/>
      <c r="R576" s="20"/>
      <c r="S576" s="20"/>
    </row>
    <row r="577" spans="12:19" x14ac:dyDescent="0.3">
      <c r="L577" s="20"/>
      <c r="M577" s="20"/>
      <c r="N577" s="20"/>
      <c r="O577" s="20"/>
      <c r="P577" s="20"/>
      <c r="Q577" s="20"/>
      <c r="R577" s="20"/>
      <c r="S577" s="20"/>
    </row>
    <row r="578" spans="12:19" x14ac:dyDescent="0.3">
      <c r="L578" s="20"/>
      <c r="M578" s="20"/>
      <c r="N578" s="20"/>
      <c r="O578" s="20"/>
      <c r="P578" s="20"/>
      <c r="Q578" s="20"/>
      <c r="R578" s="20"/>
      <c r="S578" s="20"/>
    </row>
    <row r="579" spans="12:19" x14ac:dyDescent="0.3">
      <c r="L579" s="20"/>
      <c r="M579" s="20"/>
      <c r="N579" s="20"/>
      <c r="O579" s="20"/>
      <c r="P579" s="20"/>
      <c r="Q579" s="20"/>
      <c r="R579" s="20"/>
      <c r="S579" s="20"/>
    </row>
    <row r="580" spans="12:19" x14ac:dyDescent="0.3">
      <c r="L580" s="20"/>
      <c r="M580" s="20"/>
      <c r="N580" s="20"/>
      <c r="O580" s="20"/>
      <c r="P580" s="20"/>
      <c r="Q580" s="20"/>
      <c r="R580" s="20"/>
      <c r="S580" s="20"/>
    </row>
    <row r="581" spans="12:19" x14ac:dyDescent="0.3">
      <c r="L581" s="20"/>
      <c r="M581" s="20"/>
      <c r="N581" s="20"/>
      <c r="O581" s="20"/>
      <c r="P581" s="20"/>
      <c r="Q581" s="20"/>
      <c r="R581" s="20"/>
      <c r="S581" s="20"/>
    </row>
    <row r="582" spans="12:19" x14ac:dyDescent="0.3">
      <c r="L582" s="20"/>
      <c r="M582" s="20"/>
      <c r="N582" s="20"/>
      <c r="O582" s="20"/>
      <c r="P582" s="20"/>
      <c r="Q582" s="20"/>
      <c r="R582" s="20"/>
      <c r="S582" s="20"/>
    </row>
    <row r="583" spans="12:19" x14ac:dyDescent="0.3">
      <c r="L583" s="20"/>
      <c r="M583" s="20"/>
      <c r="N583" s="20"/>
      <c r="O583" s="20"/>
      <c r="P583" s="20"/>
      <c r="Q583" s="20"/>
      <c r="R583" s="20"/>
      <c r="S583" s="20"/>
    </row>
    <row r="584" spans="12:19" x14ac:dyDescent="0.3">
      <c r="L584" s="20"/>
      <c r="M584" s="20"/>
      <c r="N584" s="20"/>
      <c r="O584" s="20"/>
      <c r="P584" s="20"/>
      <c r="Q584" s="20"/>
      <c r="R584" s="20"/>
      <c r="S584" s="20"/>
    </row>
    <row r="585" spans="12:19" x14ac:dyDescent="0.3">
      <c r="L585" s="20"/>
      <c r="M585" s="20"/>
      <c r="N585" s="20"/>
      <c r="O585" s="20"/>
      <c r="P585" s="20"/>
      <c r="Q585" s="20"/>
      <c r="R585" s="20"/>
      <c r="S585" s="20"/>
    </row>
    <row r="586" spans="12:19" x14ac:dyDescent="0.3">
      <c r="L586" s="20"/>
      <c r="M586" s="20"/>
      <c r="N586" s="20"/>
      <c r="O586" s="20"/>
      <c r="P586" s="20"/>
      <c r="Q586" s="20"/>
      <c r="R586" s="20"/>
      <c r="S586" s="20"/>
    </row>
    <row r="587" spans="12:19" x14ac:dyDescent="0.3">
      <c r="L587" s="20"/>
      <c r="M587" s="20"/>
      <c r="N587" s="20"/>
      <c r="O587" s="20"/>
      <c r="P587" s="20"/>
      <c r="Q587" s="20"/>
      <c r="R587" s="20"/>
      <c r="S587" s="20"/>
    </row>
    <row r="588" spans="12:19" x14ac:dyDescent="0.3">
      <c r="L588" s="20"/>
      <c r="M588" s="20"/>
      <c r="N588" s="20"/>
      <c r="O588" s="20"/>
      <c r="P588" s="20"/>
      <c r="Q588" s="20"/>
      <c r="R588" s="20"/>
      <c r="S588" s="20"/>
    </row>
    <row r="589" spans="12:19" x14ac:dyDescent="0.3">
      <c r="L589" s="20"/>
      <c r="M589" s="20"/>
      <c r="N589" s="20"/>
      <c r="O589" s="20"/>
      <c r="P589" s="20"/>
      <c r="Q589" s="20"/>
      <c r="R589" s="20"/>
      <c r="S589" s="20"/>
    </row>
    <row r="590" spans="12:19" x14ac:dyDescent="0.3">
      <c r="L590" s="20"/>
      <c r="M590" s="20"/>
      <c r="N590" s="20"/>
      <c r="O590" s="20"/>
      <c r="P590" s="20"/>
      <c r="Q590" s="20"/>
      <c r="R590" s="20"/>
      <c r="S590" s="20"/>
    </row>
    <row r="591" spans="12:19" x14ac:dyDescent="0.3">
      <c r="L591" s="20"/>
      <c r="M591" s="20"/>
      <c r="N591" s="20"/>
      <c r="O591" s="20"/>
      <c r="P591" s="20"/>
      <c r="Q591" s="20"/>
      <c r="R591" s="20"/>
      <c r="S591" s="20"/>
    </row>
    <row r="592" spans="12:19" x14ac:dyDescent="0.3">
      <c r="L592" s="20"/>
      <c r="M592" s="20"/>
      <c r="N592" s="20"/>
      <c r="O592" s="20"/>
      <c r="P592" s="20"/>
      <c r="Q592" s="20"/>
      <c r="R592" s="20"/>
      <c r="S592" s="20"/>
    </row>
    <row r="593" spans="12:19" x14ac:dyDescent="0.3">
      <c r="L593" s="20"/>
      <c r="M593" s="20"/>
      <c r="N593" s="20"/>
      <c r="O593" s="20"/>
      <c r="P593" s="20"/>
      <c r="Q593" s="20"/>
      <c r="R593" s="20"/>
      <c r="S593" s="20"/>
    </row>
    <row r="594" spans="12:19" x14ac:dyDescent="0.3">
      <c r="L594" s="20"/>
      <c r="M594" s="20"/>
      <c r="N594" s="20"/>
      <c r="O594" s="20"/>
      <c r="P594" s="20"/>
      <c r="Q594" s="20"/>
      <c r="R594" s="20"/>
      <c r="S594" s="20"/>
    </row>
    <row r="595" spans="12:19" x14ac:dyDescent="0.3">
      <c r="L595" s="20"/>
      <c r="M595" s="20"/>
      <c r="N595" s="20"/>
      <c r="O595" s="20"/>
      <c r="P595" s="20"/>
      <c r="Q595" s="20"/>
      <c r="R595" s="20"/>
      <c r="S595" s="20"/>
    </row>
    <row r="596" spans="12:19" x14ac:dyDescent="0.3">
      <c r="L596" s="20"/>
      <c r="M596" s="20"/>
      <c r="N596" s="20"/>
      <c r="O596" s="20"/>
      <c r="P596" s="20"/>
      <c r="Q596" s="20"/>
      <c r="R596" s="20"/>
      <c r="S596" s="20"/>
    </row>
    <row r="597" spans="12:19" x14ac:dyDescent="0.3">
      <c r="L597" s="20"/>
      <c r="M597" s="20"/>
      <c r="N597" s="20"/>
      <c r="O597" s="20"/>
      <c r="P597" s="20"/>
      <c r="Q597" s="20"/>
      <c r="R597" s="20"/>
      <c r="S597" s="20"/>
    </row>
    <row r="598" spans="12:19" x14ac:dyDescent="0.3">
      <c r="L598" s="20"/>
      <c r="M598" s="20"/>
      <c r="N598" s="20"/>
      <c r="O598" s="20"/>
      <c r="P598" s="20"/>
      <c r="Q598" s="20"/>
      <c r="R598" s="20"/>
      <c r="S598" s="20"/>
    </row>
    <row r="599" spans="12:19" x14ac:dyDescent="0.3">
      <c r="L599" s="20"/>
      <c r="M599" s="20"/>
      <c r="N599" s="20"/>
      <c r="O599" s="20"/>
      <c r="P599" s="20"/>
      <c r="Q599" s="20"/>
      <c r="R599" s="20"/>
      <c r="S599" s="20"/>
    </row>
    <row r="600" spans="12:19" x14ac:dyDescent="0.3">
      <c r="L600" s="20"/>
      <c r="M600" s="20"/>
      <c r="N600" s="20"/>
      <c r="O600" s="20"/>
      <c r="P600" s="20"/>
      <c r="Q600" s="20"/>
      <c r="R600" s="20"/>
      <c r="S600" s="20"/>
    </row>
    <row r="601" spans="12:19" x14ac:dyDescent="0.3">
      <c r="L601" s="20"/>
      <c r="M601" s="20"/>
      <c r="N601" s="20"/>
      <c r="O601" s="20"/>
      <c r="P601" s="20"/>
      <c r="Q601" s="20"/>
      <c r="R601" s="20"/>
      <c r="S601" s="20"/>
    </row>
    <row r="602" spans="12:19" x14ac:dyDescent="0.3">
      <c r="L602" s="20"/>
      <c r="M602" s="20"/>
      <c r="N602" s="20"/>
      <c r="O602" s="20"/>
      <c r="P602" s="20"/>
      <c r="Q602" s="20"/>
      <c r="R602" s="20"/>
      <c r="S602" s="20"/>
    </row>
    <row r="603" spans="12:19" x14ac:dyDescent="0.3">
      <c r="L603" s="20"/>
      <c r="M603" s="20"/>
      <c r="N603" s="20"/>
      <c r="O603" s="20"/>
      <c r="P603" s="20"/>
      <c r="Q603" s="20"/>
      <c r="R603" s="20"/>
      <c r="S603" s="20"/>
    </row>
    <row r="604" spans="12:19" x14ac:dyDescent="0.3">
      <c r="L604" s="20"/>
      <c r="M604" s="20"/>
      <c r="N604" s="20"/>
      <c r="O604" s="20"/>
      <c r="P604" s="20"/>
      <c r="Q604" s="20"/>
      <c r="R604" s="20"/>
      <c r="S604" s="20"/>
    </row>
    <row r="605" spans="12:19" x14ac:dyDescent="0.3">
      <c r="L605" s="20"/>
      <c r="M605" s="20"/>
      <c r="N605" s="20"/>
      <c r="O605" s="20"/>
      <c r="P605" s="20"/>
      <c r="Q605" s="20"/>
      <c r="R605" s="20"/>
      <c r="S605" s="20"/>
    </row>
    <row r="606" spans="12:19" x14ac:dyDescent="0.3">
      <c r="L606" s="20"/>
      <c r="M606" s="20"/>
      <c r="N606" s="20"/>
      <c r="O606" s="20"/>
      <c r="P606" s="20"/>
      <c r="Q606" s="20"/>
      <c r="R606" s="20"/>
      <c r="S606" s="20"/>
    </row>
    <row r="607" spans="12:19" x14ac:dyDescent="0.3">
      <c r="L607" s="20"/>
      <c r="M607" s="20"/>
      <c r="N607" s="20"/>
      <c r="O607" s="20"/>
      <c r="P607" s="20"/>
      <c r="Q607" s="20"/>
      <c r="R607" s="20"/>
      <c r="S607" s="20"/>
    </row>
    <row r="608" spans="12:19" x14ac:dyDescent="0.3">
      <c r="L608" s="20"/>
      <c r="M608" s="20"/>
      <c r="N608" s="20"/>
      <c r="O608" s="20"/>
      <c r="P608" s="20"/>
      <c r="Q608" s="20"/>
      <c r="R608" s="20"/>
      <c r="S608" s="20"/>
    </row>
    <row r="609" spans="12:19" x14ac:dyDescent="0.3">
      <c r="L609" s="20"/>
      <c r="M609" s="20"/>
      <c r="N609" s="20"/>
      <c r="O609" s="20"/>
      <c r="P609" s="20"/>
      <c r="Q609" s="20"/>
      <c r="R609" s="20"/>
      <c r="S609" s="20"/>
    </row>
    <row r="610" spans="12:19" x14ac:dyDescent="0.3">
      <c r="L610" s="20"/>
      <c r="M610" s="20"/>
      <c r="N610" s="20"/>
      <c r="O610" s="20"/>
      <c r="P610" s="20"/>
      <c r="Q610" s="20"/>
      <c r="R610" s="20"/>
      <c r="S610" s="20"/>
    </row>
    <row r="611" spans="12:19" x14ac:dyDescent="0.3">
      <c r="L611" s="20"/>
      <c r="M611" s="20"/>
      <c r="N611" s="20"/>
      <c r="O611" s="20"/>
      <c r="P611" s="20"/>
      <c r="Q611" s="20"/>
      <c r="R611" s="20"/>
      <c r="S611" s="20"/>
    </row>
    <row r="612" spans="12:19" x14ac:dyDescent="0.3">
      <c r="L612" s="20"/>
      <c r="M612" s="20"/>
      <c r="N612" s="20"/>
      <c r="O612" s="20"/>
      <c r="P612" s="20"/>
      <c r="Q612" s="20"/>
      <c r="R612" s="20"/>
      <c r="S612" s="20"/>
    </row>
    <row r="613" spans="12:19" x14ac:dyDescent="0.3">
      <c r="L613" s="20"/>
      <c r="M613" s="20"/>
      <c r="N613" s="20"/>
      <c r="O613" s="20"/>
      <c r="P613" s="20"/>
      <c r="Q613" s="20"/>
      <c r="R613" s="20"/>
      <c r="S613" s="20"/>
    </row>
    <row r="614" spans="12:19" x14ac:dyDescent="0.3">
      <c r="L614" s="20"/>
      <c r="M614" s="20"/>
      <c r="N614" s="20"/>
      <c r="O614" s="20"/>
      <c r="P614" s="20"/>
      <c r="Q614" s="20"/>
      <c r="R614" s="20"/>
      <c r="S614" s="20"/>
    </row>
    <row r="615" spans="12:19" x14ac:dyDescent="0.3">
      <c r="L615" s="20"/>
      <c r="M615" s="20"/>
      <c r="N615" s="20"/>
      <c r="O615" s="20"/>
      <c r="P615" s="20"/>
      <c r="Q615" s="20"/>
      <c r="R615" s="20"/>
      <c r="S615" s="20"/>
    </row>
    <row r="616" spans="12:19" x14ac:dyDescent="0.3">
      <c r="L616" s="20"/>
      <c r="M616" s="20"/>
      <c r="N616" s="20"/>
      <c r="O616" s="20"/>
      <c r="P616" s="20"/>
      <c r="Q616" s="20"/>
      <c r="R616" s="20"/>
      <c r="S616" s="20"/>
    </row>
    <row r="617" spans="12:19" x14ac:dyDescent="0.3">
      <c r="L617" s="20"/>
      <c r="M617" s="20"/>
      <c r="N617" s="20"/>
      <c r="O617" s="20"/>
      <c r="P617" s="20"/>
      <c r="Q617" s="20"/>
      <c r="R617" s="20"/>
      <c r="S617" s="20"/>
    </row>
    <row r="618" spans="12:19" x14ac:dyDescent="0.3">
      <c r="L618" s="20"/>
      <c r="M618" s="20"/>
      <c r="N618" s="20"/>
      <c r="O618" s="20"/>
      <c r="P618" s="20"/>
      <c r="Q618" s="20"/>
      <c r="R618" s="20"/>
      <c r="S618" s="20"/>
    </row>
    <row r="619" spans="12:19" x14ac:dyDescent="0.3">
      <c r="L619" s="20"/>
      <c r="M619" s="20"/>
      <c r="N619" s="20"/>
      <c r="O619" s="20"/>
      <c r="P619" s="20"/>
      <c r="Q619" s="20"/>
      <c r="R619" s="20"/>
      <c r="S619" s="20"/>
    </row>
    <row r="620" spans="12:19" x14ac:dyDescent="0.3">
      <c r="L620" s="20"/>
      <c r="M620" s="20"/>
      <c r="N620" s="20"/>
      <c r="O620" s="20"/>
      <c r="P620" s="20"/>
      <c r="Q620" s="20"/>
      <c r="R620" s="20"/>
      <c r="S620" s="20"/>
    </row>
    <row r="621" spans="12:19" x14ac:dyDescent="0.3">
      <c r="L621" s="20"/>
      <c r="M621" s="20"/>
      <c r="N621" s="20"/>
      <c r="O621" s="20"/>
      <c r="P621" s="20"/>
      <c r="Q621" s="20"/>
      <c r="R621" s="20"/>
      <c r="S621" s="20"/>
    </row>
    <row r="622" spans="12:19" x14ac:dyDescent="0.3">
      <c r="L622" s="20"/>
      <c r="M622" s="20"/>
      <c r="N622" s="20"/>
      <c r="O622" s="20"/>
      <c r="P622" s="20"/>
      <c r="Q622" s="20"/>
      <c r="R622" s="20"/>
      <c r="S622" s="20"/>
    </row>
    <row r="623" spans="12:19" x14ac:dyDescent="0.3">
      <c r="L623" s="20"/>
      <c r="M623" s="20"/>
      <c r="N623" s="20"/>
      <c r="O623" s="20"/>
      <c r="P623" s="20"/>
      <c r="Q623" s="20"/>
      <c r="R623" s="20"/>
      <c r="S623" s="20"/>
    </row>
    <row r="624" spans="12:19" x14ac:dyDescent="0.3">
      <c r="L624" s="20"/>
      <c r="M624" s="20"/>
      <c r="N624" s="20"/>
      <c r="O624" s="20"/>
      <c r="P624" s="20"/>
      <c r="Q624" s="20"/>
      <c r="R624" s="20"/>
      <c r="S624" s="20"/>
    </row>
    <row r="625" spans="12:19" x14ac:dyDescent="0.3">
      <c r="L625" s="20"/>
      <c r="M625" s="20"/>
      <c r="N625" s="20"/>
      <c r="O625" s="20"/>
      <c r="P625" s="20"/>
      <c r="Q625" s="20"/>
      <c r="R625" s="20"/>
      <c r="S625" s="20"/>
    </row>
    <row r="626" spans="12:19" x14ac:dyDescent="0.3">
      <c r="L626" s="20"/>
      <c r="M626" s="20"/>
      <c r="N626" s="20"/>
      <c r="O626" s="20"/>
      <c r="P626" s="20"/>
      <c r="Q626" s="20"/>
      <c r="R626" s="20"/>
      <c r="S626" s="20"/>
    </row>
    <row r="627" spans="12:19" x14ac:dyDescent="0.3">
      <c r="L627" s="20"/>
      <c r="M627" s="20"/>
      <c r="N627" s="20"/>
      <c r="O627" s="20"/>
      <c r="P627" s="20"/>
      <c r="Q627" s="20"/>
      <c r="R627" s="20"/>
      <c r="S627" s="20"/>
    </row>
    <row r="628" spans="12:19" x14ac:dyDescent="0.3">
      <c r="L628" s="20"/>
      <c r="M628" s="20"/>
      <c r="N628" s="20"/>
      <c r="O628" s="20"/>
      <c r="P628" s="20"/>
      <c r="Q628" s="20"/>
      <c r="R628" s="20"/>
      <c r="S628" s="20"/>
    </row>
    <row r="629" spans="12:19" x14ac:dyDescent="0.3">
      <c r="L629" s="20"/>
      <c r="M629" s="20"/>
      <c r="N629" s="20"/>
      <c r="O629" s="20"/>
      <c r="P629" s="20"/>
      <c r="Q629" s="20"/>
      <c r="R629" s="20"/>
      <c r="S629" s="20"/>
    </row>
    <row r="630" spans="12:19" x14ac:dyDescent="0.3">
      <c r="L630" s="20"/>
      <c r="M630" s="20"/>
      <c r="N630" s="20"/>
      <c r="O630" s="20"/>
      <c r="P630" s="20"/>
      <c r="Q630" s="20"/>
      <c r="R630" s="20"/>
      <c r="S630" s="20"/>
    </row>
    <row r="631" spans="12:19" x14ac:dyDescent="0.3">
      <c r="L631" s="20"/>
      <c r="M631" s="20"/>
      <c r="N631" s="20"/>
      <c r="O631" s="20"/>
      <c r="P631" s="20"/>
      <c r="Q631" s="20"/>
      <c r="R631" s="20"/>
      <c r="S631" s="20"/>
    </row>
    <row r="632" spans="12:19" x14ac:dyDescent="0.3">
      <c r="L632" s="20"/>
      <c r="M632" s="20"/>
      <c r="N632" s="20"/>
      <c r="O632" s="20"/>
      <c r="P632" s="20"/>
      <c r="Q632" s="20"/>
      <c r="R632" s="20"/>
      <c r="S632" s="20"/>
    </row>
    <row r="633" spans="12:19" x14ac:dyDescent="0.3">
      <c r="L633" s="20"/>
      <c r="M633" s="20"/>
      <c r="N633" s="20"/>
      <c r="O633" s="20"/>
      <c r="P633" s="20"/>
      <c r="Q633" s="20"/>
      <c r="R633" s="20"/>
      <c r="S633" s="20"/>
    </row>
    <row r="634" spans="12:19" x14ac:dyDescent="0.3">
      <c r="L634" s="20"/>
      <c r="M634" s="20"/>
      <c r="N634" s="20"/>
      <c r="O634" s="20"/>
      <c r="P634" s="20"/>
      <c r="Q634" s="20"/>
      <c r="R634" s="20"/>
      <c r="S634" s="20"/>
    </row>
    <row r="635" spans="12:19" x14ac:dyDescent="0.3">
      <c r="L635" s="20"/>
      <c r="M635" s="20"/>
      <c r="N635" s="20"/>
      <c r="O635" s="20"/>
      <c r="P635" s="20"/>
      <c r="Q635" s="20"/>
      <c r="R635" s="20"/>
      <c r="S635" s="20"/>
    </row>
    <row r="636" spans="12:19" x14ac:dyDescent="0.3">
      <c r="L636" s="20"/>
      <c r="M636" s="20"/>
      <c r="N636" s="20"/>
      <c r="O636" s="20"/>
      <c r="P636" s="20"/>
      <c r="Q636" s="20"/>
      <c r="R636" s="20"/>
      <c r="S636" s="20"/>
    </row>
    <row r="637" spans="12:19" x14ac:dyDescent="0.3">
      <c r="L637" s="20"/>
      <c r="M637" s="20"/>
      <c r="N637" s="20"/>
      <c r="O637" s="20"/>
      <c r="P637" s="20"/>
      <c r="Q637" s="20"/>
      <c r="R637" s="20"/>
      <c r="S637" s="20"/>
    </row>
    <row r="638" spans="12:19" x14ac:dyDescent="0.3">
      <c r="L638" s="20"/>
      <c r="M638" s="20"/>
      <c r="N638" s="20"/>
      <c r="O638" s="20"/>
      <c r="P638" s="20"/>
      <c r="Q638" s="20"/>
      <c r="R638" s="20"/>
      <c r="S638" s="20"/>
    </row>
    <row r="639" spans="12:19" x14ac:dyDescent="0.3">
      <c r="L639" s="20"/>
      <c r="M639" s="20"/>
      <c r="N639" s="20"/>
      <c r="O639" s="20"/>
      <c r="P639" s="20"/>
      <c r="Q639" s="20"/>
      <c r="R639" s="20"/>
      <c r="S639" s="20"/>
    </row>
    <row r="640" spans="12:19" x14ac:dyDescent="0.3">
      <c r="L640" s="20"/>
      <c r="M640" s="20"/>
      <c r="N640" s="20"/>
      <c r="O640" s="20"/>
      <c r="P640" s="20"/>
      <c r="Q640" s="20"/>
      <c r="R640" s="20"/>
      <c r="S640" s="20"/>
    </row>
    <row r="641" spans="12:19" x14ac:dyDescent="0.3">
      <c r="L641" s="20"/>
      <c r="M641" s="20"/>
      <c r="N641" s="20"/>
      <c r="O641" s="20"/>
      <c r="P641" s="20"/>
      <c r="Q641" s="20"/>
      <c r="R641" s="20"/>
      <c r="S641" s="20"/>
    </row>
    <row r="642" spans="12:19" x14ac:dyDescent="0.3">
      <c r="L642" s="20"/>
      <c r="M642" s="20"/>
      <c r="N642" s="20"/>
      <c r="O642" s="20"/>
      <c r="P642" s="20"/>
      <c r="Q642" s="20"/>
      <c r="R642" s="20"/>
      <c r="S642" s="20"/>
    </row>
    <row r="643" spans="12:19" x14ac:dyDescent="0.3">
      <c r="L643" s="20"/>
      <c r="M643" s="20"/>
      <c r="N643" s="20"/>
      <c r="O643" s="20"/>
      <c r="P643" s="20"/>
      <c r="Q643" s="20"/>
      <c r="R643" s="20"/>
      <c r="S643" s="20"/>
    </row>
    <row r="644" spans="12:19" x14ac:dyDescent="0.3">
      <c r="L644" s="20"/>
      <c r="M644" s="20"/>
      <c r="N644" s="20"/>
      <c r="O644" s="20"/>
      <c r="P644" s="20"/>
      <c r="Q644" s="20"/>
      <c r="R644" s="20"/>
      <c r="S644" s="20"/>
    </row>
    <row r="645" spans="12:19" x14ac:dyDescent="0.3">
      <c r="L645" s="20"/>
      <c r="M645" s="20"/>
      <c r="N645" s="20"/>
      <c r="O645" s="20"/>
      <c r="P645" s="20"/>
      <c r="Q645" s="20"/>
      <c r="R645" s="20"/>
      <c r="S645" s="20"/>
    </row>
    <row r="646" spans="12:19" x14ac:dyDescent="0.3">
      <c r="L646" s="20"/>
      <c r="M646" s="20"/>
      <c r="N646" s="20"/>
      <c r="O646" s="20"/>
      <c r="P646" s="20"/>
      <c r="Q646" s="20"/>
      <c r="R646" s="20"/>
      <c r="S646" s="20"/>
    </row>
    <row r="647" spans="12:19" x14ac:dyDescent="0.3">
      <c r="L647" s="20"/>
      <c r="M647" s="20"/>
      <c r="N647" s="20"/>
      <c r="O647" s="20"/>
      <c r="P647" s="20"/>
      <c r="Q647" s="20"/>
      <c r="R647" s="20"/>
      <c r="S647" s="20"/>
    </row>
    <row r="648" spans="12:19" x14ac:dyDescent="0.3">
      <c r="L648" s="20"/>
      <c r="M648" s="20"/>
      <c r="N648" s="20"/>
      <c r="O648" s="20"/>
      <c r="P648" s="20"/>
      <c r="Q648" s="20"/>
      <c r="R648" s="20"/>
      <c r="S648" s="20"/>
    </row>
    <row r="649" spans="12:19" x14ac:dyDescent="0.3">
      <c r="L649" s="20"/>
      <c r="M649" s="20"/>
      <c r="N649" s="20"/>
      <c r="O649" s="20"/>
      <c r="P649" s="20"/>
      <c r="Q649" s="20"/>
      <c r="R649" s="20"/>
      <c r="S649" s="20"/>
    </row>
    <row r="650" spans="12:19" x14ac:dyDescent="0.3">
      <c r="L650" s="20"/>
      <c r="M650" s="20"/>
      <c r="N650" s="20"/>
      <c r="O650" s="20"/>
      <c r="P650" s="20"/>
      <c r="Q650" s="20"/>
      <c r="R650" s="20"/>
      <c r="S650" s="20"/>
    </row>
    <row r="651" spans="12:19" x14ac:dyDescent="0.3">
      <c r="L651" s="20"/>
      <c r="M651" s="20"/>
      <c r="N651" s="20"/>
      <c r="O651" s="20"/>
      <c r="P651" s="20"/>
      <c r="Q651" s="20"/>
      <c r="R651" s="20"/>
      <c r="S651" s="20"/>
    </row>
    <row r="652" spans="12:19" x14ac:dyDescent="0.3">
      <c r="L652" s="20"/>
      <c r="M652" s="20"/>
      <c r="N652" s="20"/>
      <c r="O652" s="20"/>
      <c r="P652" s="20"/>
      <c r="Q652" s="20"/>
      <c r="R652" s="20"/>
      <c r="S652" s="20"/>
    </row>
    <row r="653" spans="12:19" x14ac:dyDescent="0.3">
      <c r="L653" s="20"/>
      <c r="M653" s="20"/>
      <c r="N653" s="20"/>
      <c r="O653" s="20"/>
      <c r="P653" s="20"/>
      <c r="Q653" s="20"/>
      <c r="R653" s="20"/>
      <c r="S653" s="20"/>
    </row>
    <row r="654" spans="12:19" x14ac:dyDescent="0.3">
      <c r="L654" s="20"/>
      <c r="M654" s="20"/>
      <c r="N654" s="20"/>
      <c r="O654" s="20"/>
      <c r="P654" s="20"/>
      <c r="Q654" s="20"/>
      <c r="R654" s="20"/>
      <c r="S654" s="20"/>
    </row>
    <row r="655" spans="12:19" x14ac:dyDescent="0.3">
      <c r="L655" s="20"/>
      <c r="M655" s="20"/>
      <c r="N655" s="20"/>
      <c r="O655" s="20"/>
      <c r="P655" s="20"/>
      <c r="Q655" s="20"/>
      <c r="R655" s="20"/>
      <c r="S655" s="20"/>
    </row>
    <row r="656" spans="12:19" x14ac:dyDescent="0.3">
      <c r="L656" s="20"/>
      <c r="M656" s="20"/>
      <c r="N656" s="20"/>
      <c r="O656" s="20"/>
      <c r="P656" s="20"/>
      <c r="Q656" s="20"/>
      <c r="R656" s="20"/>
      <c r="S656" s="20"/>
    </row>
    <row r="657" spans="12:19" x14ac:dyDescent="0.3">
      <c r="L657" s="20"/>
      <c r="M657" s="20"/>
      <c r="N657" s="20"/>
      <c r="O657" s="20"/>
      <c r="P657" s="20"/>
      <c r="Q657" s="20"/>
      <c r="R657" s="20"/>
      <c r="S657" s="20"/>
    </row>
    <row r="658" spans="12:19" x14ac:dyDescent="0.3">
      <c r="L658" s="20"/>
      <c r="M658" s="20"/>
      <c r="N658" s="20"/>
      <c r="O658" s="20"/>
      <c r="P658" s="20"/>
      <c r="Q658" s="20"/>
      <c r="R658" s="20"/>
      <c r="S658" s="20"/>
    </row>
    <row r="659" spans="12:19" x14ac:dyDescent="0.3">
      <c r="L659" s="20"/>
      <c r="M659" s="20"/>
      <c r="N659" s="20"/>
      <c r="O659" s="20"/>
      <c r="P659" s="20"/>
      <c r="Q659" s="20"/>
      <c r="R659" s="20"/>
      <c r="S659" s="20"/>
    </row>
    <row r="660" spans="12:19" x14ac:dyDescent="0.3">
      <c r="L660" s="20"/>
      <c r="M660" s="20"/>
      <c r="N660" s="20"/>
      <c r="O660" s="20"/>
      <c r="P660" s="20"/>
      <c r="Q660" s="20"/>
      <c r="R660" s="20"/>
      <c r="S660" s="20"/>
    </row>
    <row r="661" spans="12:19" x14ac:dyDescent="0.3">
      <c r="L661" s="20"/>
      <c r="M661" s="20"/>
      <c r="N661" s="20"/>
      <c r="O661" s="20"/>
      <c r="P661" s="20"/>
      <c r="Q661" s="20"/>
      <c r="R661" s="20"/>
      <c r="S661" s="20"/>
    </row>
    <row r="662" spans="12:19" x14ac:dyDescent="0.3">
      <c r="L662" s="20"/>
      <c r="M662" s="20"/>
      <c r="N662" s="20"/>
      <c r="O662" s="20"/>
      <c r="P662" s="20"/>
      <c r="Q662" s="20"/>
      <c r="R662" s="20"/>
      <c r="S662" s="20"/>
    </row>
    <row r="663" spans="12:19" x14ac:dyDescent="0.3">
      <c r="L663" s="20"/>
      <c r="M663" s="20"/>
      <c r="N663" s="20"/>
      <c r="O663" s="20"/>
      <c r="P663" s="20"/>
      <c r="Q663" s="20"/>
      <c r="R663" s="20"/>
      <c r="S663" s="20"/>
    </row>
    <row r="664" spans="12:19" x14ac:dyDescent="0.3">
      <c r="L664" s="20"/>
      <c r="M664" s="20"/>
      <c r="N664" s="20"/>
      <c r="O664" s="20"/>
      <c r="P664" s="20"/>
      <c r="Q664" s="20"/>
      <c r="R664" s="20"/>
      <c r="S664" s="20"/>
    </row>
    <row r="665" spans="12:19" x14ac:dyDescent="0.3">
      <c r="L665" s="20"/>
      <c r="M665" s="20"/>
      <c r="N665" s="20"/>
      <c r="O665" s="20"/>
      <c r="P665" s="20"/>
      <c r="Q665" s="20"/>
      <c r="R665" s="20"/>
      <c r="S665" s="20"/>
    </row>
    <row r="666" spans="12:19" x14ac:dyDescent="0.3">
      <c r="L666" s="20"/>
      <c r="M666" s="20"/>
      <c r="N666" s="20"/>
      <c r="O666" s="20"/>
      <c r="P666" s="20"/>
      <c r="Q666" s="20"/>
      <c r="R666" s="20"/>
      <c r="S666" s="20"/>
    </row>
    <row r="667" spans="12:19" x14ac:dyDescent="0.3">
      <c r="L667" s="20"/>
      <c r="M667" s="20"/>
      <c r="N667" s="20"/>
      <c r="O667" s="20"/>
      <c r="P667" s="20"/>
      <c r="Q667" s="20"/>
      <c r="R667" s="20"/>
      <c r="S667" s="20"/>
    </row>
    <row r="668" spans="12:19" x14ac:dyDescent="0.3">
      <c r="L668" s="20"/>
      <c r="M668" s="20"/>
      <c r="N668" s="20"/>
      <c r="O668" s="20"/>
      <c r="P668" s="20"/>
      <c r="Q668" s="20"/>
      <c r="R668" s="20"/>
      <c r="S668" s="20"/>
    </row>
    <row r="669" spans="12:19" x14ac:dyDescent="0.3">
      <c r="L669" s="20"/>
      <c r="M669" s="20"/>
      <c r="N669" s="20"/>
      <c r="O669" s="20"/>
      <c r="P669" s="20"/>
      <c r="Q669" s="20"/>
      <c r="R669" s="20"/>
      <c r="S669" s="20"/>
    </row>
    <row r="670" spans="12:19" x14ac:dyDescent="0.3">
      <c r="L670" s="20"/>
      <c r="M670" s="20"/>
      <c r="N670" s="20"/>
      <c r="O670" s="20"/>
      <c r="P670" s="20"/>
      <c r="Q670" s="20"/>
      <c r="R670" s="20"/>
      <c r="S670" s="20"/>
    </row>
    <row r="671" spans="12:19" x14ac:dyDescent="0.3">
      <c r="L671" s="20"/>
      <c r="M671" s="20"/>
      <c r="N671" s="20"/>
      <c r="O671" s="20"/>
      <c r="P671" s="20"/>
      <c r="Q671" s="20"/>
      <c r="R671" s="20"/>
      <c r="S671" s="20"/>
    </row>
    <row r="672" spans="12:19" x14ac:dyDescent="0.3">
      <c r="L672" s="20"/>
      <c r="M672" s="20"/>
      <c r="N672" s="20"/>
      <c r="O672" s="20"/>
      <c r="P672" s="20"/>
      <c r="Q672" s="20"/>
      <c r="R672" s="20"/>
      <c r="S672" s="20"/>
    </row>
    <row r="673" spans="12:19" x14ac:dyDescent="0.3">
      <c r="L673" s="20"/>
      <c r="M673" s="20"/>
      <c r="N673" s="20"/>
      <c r="O673" s="20"/>
      <c r="P673" s="20"/>
      <c r="Q673" s="20"/>
      <c r="R673" s="20"/>
      <c r="S673" s="20"/>
    </row>
    <row r="674" spans="12:19" x14ac:dyDescent="0.3">
      <c r="L674" s="20"/>
      <c r="M674" s="20"/>
      <c r="N674" s="20"/>
      <c r="O674" s="20"/>
      <c r="P674" s="20"/>
      <c r="Q674" s="20"/>
      <c r="R674" s="20"/>
      <c r="S674" s="20"/>
    </row>
    <row r="675" spans="12:19" x14ac:dyDescent="0.3">
      <c r="L675" s="20"/>
      <c r="M675" s="20"/>
      <c r="N675" s="20"/>
      <c r="O675" s="20"/>
      <c r="P675" s="20"/>
      <c r="Q675" s="20"/>
      <c r="R675" s="20"/>
      <c r="S675" s="20"/>
    </row>
    <row r="676" spans="12:19" x14ac:dyDescent="0.3">
      <c r="L676" s="20"/>
      <c r="M676" s="20"/>
      <c r="N676" s="20"/>
      <c r="O676" s="20"/>
      <c r="P676" s="20"/>
      <c r="Q676" s="20"/>
      <c r="R676" s="20"/>
      <c r="S676" s="20"/>
    </row>
    <row r="677" spans="12:19" x14ac:dyDescent="0.3">
      <c r="L677" s="20"/>
      <c r="M677" s="20"/>
      <c r="N677" s="20"/>
      <c r="O677" s="20"/>
      <c r="P677" s="20"/>
      <c r="Q677" s="20"/>
      <c r="R677" s="20"/>
      <c r="S677" s="20"/>
    </row>
    <row r="678" spans="12:19" x14ac:dyDescent="0.3">
      <c r="L678" s="20"/>
      <c r="M678" s="20"/>
      <c r="N678" s="20"/>
      <c r="O678" s="20"/>
      <c r="P678" s="20"/>
      <c r="Q678" s="20"/>
      <c r="R678" s="20"/>
      <c r="S678" s="20"/>
    </row>
    <row r="679" spans="12:19" x14ac:dyDescent="0.3">
      <c r="L679" s="20"/>
      <c r="M679" s="20"/>
      <c r="N679" s="20"/>
      <c r="O679" s="20"/>
      <c r="P679" s="20"/>
      <c r="Q679" s="20"/>
      <c r="R679" s="20"/>
      <c r="S679" s="20"/>
    </row>
    <row r="680" spans="12:19" x14ac:dyDescent="0.3">
      <c r="L680" s="20"/>
      <c r="M680" s="20"/>
      <c r="N680" s="20"/>
      <c r="O680" s="20"/>
      <c r="P680" s="20"/>
      <c r="Q680" s="20"/>
      <c r="R680" s="20"/>
      <c r="S680" s="20"/>
    </row>
    <row r="681" spans="12:19" x14ac:dyDescent="0.3">
      <c r="L681" s="20"/>
      <c r="M681" s="20"/>
      <c r="N681" s="20"/>
      <c r="O681" s="20"/>
      <c r="P681" s="20"/>
      <c r="Q681" s="20"/>
      <c r="R681" s="20"/>
      <c r="S681" s="20"/>
    </row>
    <row r="682" spans="12:19" x14ac:dyDescent="0.3">
      <c r="L682" s="20"/>
      <c r="M682" s="20"/>
      <c r="N682" s="20"/>
      <c r="O682" s="20"/>
      <c r="P682" s="20"/>
      <c r="Q682" s="20"/>
      <c r="R682" s="20"/>
      <c r="S682" s="20"/>
    </row>
    <row r="683" spans="12:19" x14ac:dyDescent="0.3">
      <c r="L683" s="20"/>
      <c r="M683" s="20"/>
      <c r="N683" s="20"/>
      <c r="O683" s="20"/>
      <c r="P683" s="20"/>
      <c r="Q683" s="20"/>
      <c r="R683" s="20"/>
      <c r="S683" s="20"/>
    </row>
    <row r="684" spans="12:19" x14ac:dyDescent="0.3">
      <c r="L684" s="20"/>
      <c r="M684" s="20"/>
      <c r="N684" s="20"/>
      <c r="O684" s="20"/>
      <c r="P684" s="20"/>
      <c r="Q684" s="20"/>
      <c r="R684" s="20"/>
      <c r="S684" s="20"/>
    </row>
    <row r="685" spans="12:19" x14ac:dyDescent="0.3">
      <c r="L685" s="20"/>
      <c r="M685" s="20"/>
      <c r="N685" s="20"/>
      <c r="O685" s="20"/>
      <c r="P685" s="20"/>
      <c r="Q685" s="20"/>
      <c r="R685" s="20"/>
      <c r="S685" s="20"/>
    </row>
    <row r="686" spans="12:19" x14ac:dyDescent="0.3">
      <c r="L686" s="20"/>
      <c r="M686" s="20"/>
      <c r="N686" s="20"/>
      <c r="O686" s="20"/>
      <c r="P686" s="20"/>
      <c r="Q686" s="20"/>
      <c r="R686" s="20"/>
      <c r="S686" s="20"/>
    </row>
    <row r="687" spans="12:19" x14ac:dyDescent="0.3">
      <c r="L687" s="20"/>
      <c r="M687" s="20"/>
      <c r="N687" s="20"/>
      <c r="O687" s="20"/>
      <c r="P687" s="20"/>
      <c r="Q687" s="20"/>
      <c r="R687" s="20"/>
      <c r="S687" s="20"/>
    </row>
    <row r="688" spans="12:19" x14ac:dyDescent="0.3">
      <c r="L688" s="20"/>
      <c r="M688" s="20"/>
      <c r="N688" s="20"/>
      <c r="O688" s="20"/>
      <c r="P688" s="20"/>
      <c r="Q688" s="20"/>
      <c r="R688" s="20"/>
      <c r="S688" s="20"/>
    </row>
    <row r="689" spans="12:19" x14ac:dyDescent="0.3">
      <c r="L689" s="20"/>
      <c r="M689" s="20"/>
      <c r="N689" s="20"/>
      <c r="O689" s="20"/>
      <c r="P689" s="20"/>
      <c r="Q689" s="20"/>
      <c r="R689" s="20"/>
      <c r="S689" s="20"/>
    </row>
    <row r="690" spans="12:19" x14ac:dyDescent="0.3">
      <c r="L690" s="20"/>
      <c r="M690" s="20"/>
      <c r="N690" s="20"/>
      <c r="O690" s="20"/>
      <c r="P690" s="20"/>
      <c r="Q690" s="20"/>
      <c r="R690" s="20"/>
      <c r="S690" s="20"/>
    </row>
    <row r="691" spans="12:19" x14ac:dyDescent="0.3">
      <c r="L691" s="20"/>
      <c r="M691" s="20"/>
      <c r="N691" s="20"/>
      <c r="O691" s="20"/>
      <c r="P691" s="20"/>
      <c r="Q691" s="20"/>
      <c r="R691" s="20"/>
      <c r="S691" s="20"/>
    </row>
    <row r="692" spans="12:19" x14ac:dyDescent="0.3">
      <c r="L692" s="20"/>
      <c r="M692" s="20"/>
      <c r="N692" s="20"/>
      <c r="O692" s="20"/>
      <c r="P692" s="20"/>
      <c r="Q692" s="20"/>
      <c r="R692" s="20"/>
      <c r="S692" s="20"/>
    </row>
    <row r="693" spans="12:19" x14ac:dyDescent="0.3">
      <c r="L693" s="20"/>
      <c r="M693" s="20"/>
      <c r="N693" s="20"/>
      <c r="O693" s="20"/>
      <c r="P693" s="20"/>
      <c r="Q693" s="20"/>
      <c r="R693" s="20"/>
      <c r="S693" s="20"/>
    </row>
    <row r="694" spans="12:19" x14ac:dyDescent="0.3">
      <c r="L694" s="20"/>
      <c r="M694" s="20"/>
      <c r="N694" s="20"/>
      <c r="O694" s="20"/>
      <c r="P694" s="20"/>
      <c r="Q694" s="20"/>
      <c r="R694" s="20"/>
      <c r="S694" s="20"/>
    </row>
    <row r="695" spans="12:19" x14ac:dyDescent="0.3">
      <c r="L695" s="20"/>
      <c r="M695" s="20"/>
      <c r="N695" s="20"/>
      <c r="O695" s="20"/>
      <c r="P695" s="20"/>
      <c r="Q695" s="20"/>
      <c r="R695" s="20"/>
      <c r="S695" s="20"/>
    </row>
    <row r="696" spans="12:19" x14ac:dyDescent="0.3">
      <c r="L696" s="20"/>
      <c r="M696" s="20"/>
      <c r="N696" s="20"/>
      <c r="O696" s="20"/>
      <c r="P696" s="20"/>
      <c r="Q696" s="20"/>
      <c r="R696" s="20"/>
      <c r="S696" s="20"/>
    </row>
    <row r="697" spans="12:19" x14ac:dyDescent="0.3">
      <c r="L697" s="20"/>
      <c r="M697" s="20"/>
      <c r="N697" s="20"/>
      <c r="O697" s="20"/>
      <c r="P697" s="20"/>
      <c r="Q697" s="20"/>
      <c r="R697" s="20"/>
      <c r="S697" s="20"/>
    </row>
    <row r="698" spans="12:19" x14ac:dyDescent="0.3">
      <c r="L698" s="20"/>
      <c r="M698" s="20"/>
      <c r="N698" s="20"/>
      <c r="O698" s="20"/>
      <c r="P698" s="20"/>
      <c r="Q698" s="20"/>
      <c r="R698" s="20"/>
      <c r="S698" s="20"/>
    </row>
    <row r="699" spans="12:19" x14ac:dyDescent="0.3">
      <c r="L699" s="20"/>
      <c r="M699" s="20"/>
      <c r="N699" s="20"/>
      <c r="O699" s="20"/>
      <c r="P699" s="20"/>
      <c r="Q699" s="20"/>
      <c r="R699" s="20"/>
      <c r="S699" s="20"/>
    </row>
    <row r="700" spans="12:19" x14ac:dyDescent="0.3">
      <c r="L700" s="20"/>
      <c r="M700" s="20"/>
      <c r="N700" s="20"/>
      <c r="O700" s="20"/>
      <c r="P700" s="20"/>
      <c r="Q700" s="20"/>
      <c r="R700" s="20"/>
      <c r="S700" s="20"/>
    </row>
    <row r="701" spans="12:19" x14ac:dyDescent="0.3">
      <c r="L701" s="20"/>
      <c r="M701" s="20"/>
      <c r="N701" s="20"/>
      <c r="O701" s="20"/>
      <c r="P701" s="20"/>
      <c r="Q701" s="20"/>
      <c r="R701" s="20"/>
      <c r="S701" s="20"/>
    </row>
    <row r="702" spans="12:19" x14ac:dyDescent="0.3">
      <c r="L702" s="20"/>
      <c r="M702" s="20"/>
      <c r="N702" s="20"/>
      <c r="O702" s="20"/>
      <c r="P702" s="20"/>
      <c r="Q702" s="20"/>
      <c r="R702" s="20"/>
      <c r="S702" s="20"/>
    </row>
    <row r="703" spans="12:19" x14ac:dyDescent="0.3">
      <c r="L703" s="20"/>
      <c r="M703" s="20"/>
      <c r="N703" s="20"/>
      <c r="O703" s="20"/>
      <c r="P703" s="20"/>
      <c r="Q703" s="20"/>
      <c r="R703" s="20"/>
      <c r="S703" s="20"/>
    </row>
    <row r="704" spans="12:19" x14ac:dyDescent="0.3">
      <c r="L704" s="20"/>
      <c r="M704" s="20"/>
      <c r="N704" s="20"/>
      <c r="O704" s="20"/>
      <c r="P704" s="20"/>
      <c r="Q704" s="20"/>
      <c r="R704" s="20"/>
      <c r="S704" s="20"/>
    </row>
    <row r="705" spans="12:19" x14ac:dyDescent="0.3">
      <c r="L705" s="20"/>
      <c r="M705" s="20"/>
      <c r="N705" s="20"/>
      <c r="O705" s="20"/>
      <c r="P705" s="20"/>
      <c r="Q705" s="20"/>
      <c r="R705" s="20"/>
      <c r="S705" s="20"/>
    </row>
    <row r="706" spans="12:19" x14ac:dyDescent="0.3">
      <c r="L706" s="20"/>
      <c r="M706" s="20"/>
      <c r="N706" s="20"/>
      <c r="O706" s="20"/>
      <c r="P706" s="20"/>
      <c r="Q706" s="20"/>
      <c r="R706" s="20"/>
      <c r="S706" s="20"/>
    </row>
    <row r="707" spans="12:19" x14ac:dyDescent="0.3">
      <c r="L707" s="20"/>
      <c r="M707" s="20"/>
      <c r="N707" s="20"/>
      <c r="O707" s="20"/>
      <c r="P707" s="20"/>
      <c r="Q707" s="20"/>
      <c r="R707" s="20"/>
      <c r="S707" s="20"/>
    </row>
    <row r="708" spans="12:19" x14ac:dyDescent="0.3">
      <c r="L708" s="20"/>
      <c r="M708" s="20"/>
      <c r="N708" s="20"/>
      <c r="O708" s="20"/>
      <c r="P708" s="20"/>
      <c r="Q708" s="20"/>
      <c r="R708" s="20"/>
      <c r="S708" s="20"/>
    </row>
    <row r="709" spans="12:19" x14ac:dyDescent="0.3">
      <c r="L709" s="20"/>
      <c r="M709" s="20"/>
      <c r="N709" s="20"/>
      <c r="O709" s="20"/>
      <c r="P709" s="20"/>
      <c r="Q709" s="20"/>
      <c r="R709" s="20"/>
      <c r="S709" s="20"/>
    </row>
    <row r="710" spans="12:19" x14ac:dyDescent="0.3">
      <c r="L710" s="20"/>
      <c r="M710" s="20"/>
      <c r="N710" s="20"/>
      <c r="O710" s="20"/>
      <c r="P710" s="20"/>
      <c r="Q710" s="20"/>
      <c r="R710" s="20"/>
      <c r="S710" s="20"/>
    </row>
    <row r="711" spans="12:19" x14ac:dyDescent="0.3">
      <c r="L711" s="20"/>
      <c r="M711" s="20"/>
      <c r="N711" s="20"/>
      <c r="O711" s="20"/>
      <c r="P711" s="20"/>
      <c r="Q711" s="20"/>
      <c r="R711" s="20"/>
      <c r="S711" s="20"/>
    </row>
    <row r="712" spans="12:19" x14ac:dyDescent="0.3">
      <c r="L712" s="20"/>
      <c r="M712" s="20"/>
      <c r="N712" s="20"/>
      <c r="O712" s="20"/>
      <c r="P712" s="20"/>
      <c r="Q712" s="20"/>
      <c r="R712" s="20"/>
      <c r="S712" s="20"/>
    </row>
    <row r="713" spans="12:19" x14ac:dyDescent="0.3">
      <c r="L713" s="20"/>
      <c r="M713" s="20"/>
      <c r="N713" s="20"/>
      <c r="O713" s="20"/>
      <c r="P713" s="20"/>
      <c r="Q713" s="20"/>
      <c r="R713" s="20"/>
      <c r="S713" s="20"/>
    </row>
    <row r="714" spans="12:19" x14ac:dyDescent="0.3">
      <c r="L714" s="20"/>
      <c r="M714" s="20"/>
      <c r="N714" s="20"/>
      <c r="O714" s="20"/>
      <c r="P714" s="20"/>
      <c r="Q714" s="20"/>
      <c r="R714" s="20"/>
      <c r="S714" s="20"/>
    </row>
    <row r="715" spans="12:19" x14ac:dyDescent="0.3">
      <c r="L715" s="20"/>
      <c r="M715" s="20"/>
      <c r="N715" s="20"/>
      <c r="O715" s="20"/>
      <c r="P715" s="20"/>
      <c r="Q715" s="20"/>
      <c r="R715" s="20"/>
      <c r="S715" s="20"/>
    </row>
    <row r="716" spans="12:19" x14ac:dyDescent="0.3">
      <c r="L716" s="20"/>
      <c r="M716" s="20"/>
      <c r="N716" s="20"/>
      <c r="O716" s="20"/>
      <c r="P716" s="20"/>
      <c r="Q716" s="20"/>
      <c r="R716" s="20"/>
      <c r="S716" s="20"/>
    </row>
    <row r="717" spans="12:19" x14ac:dyDescent="0.3">
      <c r="L717" s="20"/>
      <c r="M717" s="20"/>
      <c r="N717" s="20"/>
      <c r="O717" s="20"/>
      <c r="P717" s="20"/>
      <c r="Q717" s="20"/>
      <c r="R717" s="20"/>
      <c r="S717" s="20"/>
    </row>
    <row r="718" spans="12:19" x14ac:dyDescent="0.3">
      <c r="L718" s="20"/>
      <c r="M718" s="20"/>
      <c r="N718" s="20"/>
      <c r="O718" s="20"/>
      <c r="P718" s="20"/>
      <c r="Q718" s="20"/>
      <c r="R718" s="20"/>
      <c r="S718" s="20"/>
    </row>
    <row r="719" spans="12:19" x14ac:dyDescent="0.3">
      <c r="L719" s="20"/>
      <c r="M719" s="20"/>
      <c r="N719" s="20"/>
      <c r="O719" s="20"/>
      <c r="P719" s="20"/>
      <c r="Q719" s="20"/>
      <c r="R719" s="20"/>
      <c r="S719" s="20"/>
    </row>
    <row r="720" spans="12:19" x14ac:dyDescent="0.3">
      <c r="L720" s="20"/>
      <c r="M720" s="20"/>
      <c r="N720" s="20"/>
      <c r="O720" s="20"/>
      <c r="P720" s="20"/>
      <c r="Q720" s="20"/>
      <c r="R720" s="20"/>
      <c r="S720" s="20"/>
    </row>
    <row r="721" spans="12:19" x14ac:dyDescent="0.3">
      <c r="L721" s="20"/>
      <c r="M721" s="20"/>
      <c r="N721" s="20"/>
      <c r="O721" s="20"/>
      <c r="P721" s="20"/>
      <c r="Q721" s="20"/>
      <c r="R721" s="20"/>
      <c r="S721" s="20"/>
    </row>
    <row r="722" spans="12:19" x14ac:dyDescent="0.3">
      <c r="L722" s="20"/>
      <c r="M722" s="20"/>
      <c r="N722" s="20"/>
      <c r="O722" s="20"/>
      <c r="P722" s="20"/>
      <c r="Q722" s="20"/>
      <c r="R722" s="20"/>
      <c r="S722" s="20"/>
    </row>
    <row r="723" spans="12:19" x14ac:dyDescent="0.3">
      <c r="L723" s="20"/>
      <c r="M723" s="20"/>
      <c r="N723" s="20"/>
      <c r="O723" s="20"/>
      <c r="P723" s="20"/>
      <c r="Q723" s="20"/>
      <c r="R723" s="20"/>
      <c r="S723" s="20"/>
    </row>
    <row r="724" spans="12:19" x14ac:dyDescent="0.3">
      <c r="L724" s="20"/>
      <c r="M724" s="20"/>
      <c r="N724" s="20"/>
      <c r="O724" s="20"/>
      <c r="P724" s="20"/>
      <c r="Q724" s="20"/>
      <c r="R724" s="20"/>
      <c r="S724" s="20"/>
    </row>
    <row r="725" spans="12:19" x14ac:dyDescent="0.3">
      <c r="L725" s="20"/>
      <c r="M725" s="20"/>
      <c r="N725" s="20"/>
      <c r="O725" s="20"/>
      <c r="P725" s="20"/>
      <c r="Q725" s="20"/>
      <c r="R725" s="20"/>
      <c r="S725" s="20"/>
    </row>
    <row r="726" spans="12:19" x14ac:dyDescent="0.3">
      <c r="L726" s="20"/>
      <c r="M726" s="20"/>
      <c r="N726" s="20"/>
      <c r="O726" s="20"/>
      <c r="P726" s="20"/>
      <c r="Q726" s="20"/>
      <c r="R726" s="20"/>
      <c r="S726" s="20"/>
    </row>
    <row r="727" spans="12:19" x14ac:dyDescent="0.3">
      <c r="L727" s="20"/>
      <c r="M727" s="20"/>
      <c r="N727" s="20"/>
      <c r="O727" s="20"/>
      <c r="P727" s="20"/>
      <c r="Q727" s="20"/>
      <c r="R727" s="20"/>
      <c r="S727" s="20"/>
    </row>
    <row r="728" spans="12:19" x14ac:dyDescent="0.3">
      <c r="L728" s="20"/>
      <c r="M728" s="20"/>
      <c r="N728" s="20"/>
      <c r="O728" s="20"/>
      <c r="P728" s="20"/>
      <c r="Q728" s="20"/>
      <c r="R728" s="20"/>
      <c r="S728" s="20"/>
    </row>
    <row r="729" spans="12:19" x14ac:dyDescent="0.3">
      <c r="L729" s="20"/>
      <c r="M729" s="20"/>
      <c r="N729" s="20"/>
      <c r="O729" s="20"/>
      <c r="P729" s="20"/>
      <c r="Q729" s="20"/>
      <c r="R729" s="20"/>
      <c r="S729" s="20"/>
    </row>
    <row r="730" spans="12:19" x14ac:dyDescent="0.3">
      <c r="L730" s="20"/>
      <c r="M730" s="20"/>
      <c r="N730" s="20"/>
      <c r="O730" s="20"/>
      <c r="P730" s="20"/>
      <c r="Q730" s="20"/>
      <c r="R730" s="20"/>
      <c r="S730" s="20"/>
    </row>
    <row r="731" spans="12:19" x14ac:dyDescent="0.3">
      <c r="L731" s="20"/>
      <c r="M731" s="20"/>
      <c r="N731" s="20"/>
      <c r="O731" s="20"/>
      <c r="P731" s="20"/>
      <c r="Q731" s="20"/>
      <c r="R731" s="20"/>
      <c r="S731" s="20"/>
    </row>
    <row r="732" spans="12:19" x14ac:dyDescent="0.3">
      <c r="L732" s="20"/>
      <c r="M732" s="20"/>
      <c r="N732" s="20"/>
      <c r="O732" s="20"/>
      <c r="P732" s="20"/>
      <c r="Q732" s="20"/>
      <c r="R732" s="20"/>
      <c r="S732" s="20"/>
    </row>
    <row r="733" spans="12:19" x14ac:dyDescent="0.3">
      <c r="L733" s="20"/>
      <c r="M733" s="20"/>
      <c r="N733" s="20"/>
      <c r="O733" s="20"/>
      <c r="P733" s="20"/>
      <c r="Q733" s="20"/>
      <c r="R733" s="20"/>
      <c r="S733" s="20"/>
    </row>
    <row r="734" spans="12:19" x14ac:dyDescent="0.3">
      <c r="L734" s="20"/>
      <c r="M734" s="20"/>
      <c r="N734" s="20"/>
      <c r="O734" s="20"/>
      <c r="P734" s="20"/>
      <c r="Q734" s="20"/>
      <c r="R734" s="20"/>
      <c r="S734" s="20"/>
    </row>
    <row r="735" spans="12:19" x14ac:dyDescent="0.3">
      <c r="L735" s="20"/>
      <c r="M735" s="20"/>
      <c r="N735" s="20"/>
      <c r="O735" s="20"/>
      <c r="P735" s="20"/>
      <c r="Q735" s="20"/>
      <c r="R735" s="20"/>
      <c r="S735" s="20"/>
    </row>
    <row r="736" spans="12:19" x14ac:dyDescent="0.3">
      <c r="L736" s="20"/>
      <c r="M736" s="20"/>
      <c r="N736" s="20"/>
      <c r="O736" s="20"/>
      <c r="P736" s="20"/>
      <c r="Q736" s="20"/>
      <c r="R736" s="20"/>
      <c r="S736" s="20"/>
    </row>
    <row r="737" spans="12:19" x14ac:dyDescent="0.3">
      <c r="L737" s="20"/>
      <c r="M737" s="20"/>
      <c r="N737" s="20"/>
      <c r="O737" s="20"/>
      <c r="P737" s="20"/>
      <c r="Q737" s="20"/>
      <c r="R737" s="20"/>
      <c r="S737" s="20"/>
    </row>
    <row r="738" spans="12:19" x14ac:dyDescent="0.3">
      <c r="L738" s="20"/>
      <c r="M738" s="20"/>
      <c r="N738" s="20"/>
      <c r="O738" s="20"/>
      <c r="P738" s="20"/>
      <c r="Q738" s="20"/>
      <c r="R738" s="20"/>
      <c r="S738" s="20"/>
    </row>
    <row r="739" spans="12:19" x14ac:dyDescent="0.3">
      <c r="L739" s="20"/>
      <c r="M739" s="20"/>
      <c r="N739" s="20"/>
      <c r="O739" s="20"/>
      <c r="P739" s="20"/>
      <c r="Q739" s="20"/>
      <c r="R739" s="20"/>
      <c r="S739" s="20"/>
    </row>
    <row r="740" spans="12:19" x14ac:dyDescent="0.3">
      <c r="L740" s="20"/>
      <c r="M740" s="20"/>
      <c r="N740" s="20"/>
      <c r="O740" s="20"/>
      <c r="P740" s="20"/>
      <c r="Q740" s="20"/>
      <c r="R740" s="20"/>
      <c r="S740" s="20"/>
    </row>
    <row r="741" spans="12:19" x14ac:dyDescent="0.3">
      <c r="L741" s="20"/>
      <c r="M741" s="20"/>
      <c r="N741" s="20"/>
      <c r="O741" s="20"/>
      <c r="P741" s="20"/>
      <c r="Q741" s="20"/>
      <c r="R741" s="20"/>
      <c r="S741" s="20"/>
    </row>
    <row r="742" spans="12:19" x14ac:dyDescent="0.3">
      <c r="L742" s="20"/>
      <c r="M742" s="20"/>
      <c r="N742" s="20"/>
      <c r="O742" s="20"/>
      <c r="P742" s="20"/>
      <c r="Q742" s="20"/>
      <c r="R742" s="20"/>
      <c r="S742" s="20"/>
    </row>
    <row r="743" spans="12:19" x14ac:dyDescent="0.3">
      <c r="L743" s="20"/>
      <c r="M743" s="20"/>
      <c r="N743" s="20"/>
      <c r="O743" s="20"/>
      <c r="P743" s="20"/>
      <c r="Q743" s="20"/>
      <c r="R743" s="20"/>
      <c r="S743" s="20"/>
    </row>
    <row r="744" spans="12:19" x14ac:dyDescent="0.3">
      <c r="L744" s="20"/>
      <c r="M744" s="20"/>
      <c r="N744" s="20"/>
      <c r="O744" s="20"/>
      <c r="P744" s="20"/>
      <c r="Q744" s="20"/>
      <c r="R744" s="20"/>
      <c r="S744" s="20"/>
    </row>
    <row r="745" spans="12:19" x14ac:dyDescent="0.3">
      <c r="L745" s="20"/>
      <c r="M745" s="20"/>
      <c r="N745" s="20"/>
      <c r="O745" s="20"/>
      <c r="P745" s="20"/>
      <c r="Q745" s="20"/>
      <c r="R745" s="20"/>
      <c r="S745" s="20"/>
    </row>
    <row r="746" spans="12:19" x14ac:dyDescent="0.3">
      <c r="L746" s="20"/>
      <c r="M746" s="20"/>
      <c r="N746" s="20"/>
      <c r="O746" s="20"/>
      <c r="P746" s="20"/>
      <c r="Q746" s="20"/>
      <c r="R746" s="20"/>
      <c r="S746" s="20"/>
    </row>
    <row r="747" spans="12:19" x14ac:dyDescent="0.3">
      <c r="L747" s="20"/>
      <c r="M747" s="20"/>
      <c r="N747" s="20"/>
      <c r="O747" s="20"/>
      <c r="P747" s="20"/>
      <c r="Q747" s="20"/>
      <c r="R747" s="20"/>
      <c r="S747" s="20"/>
    </row>
    <row r="748" spans="12:19" x14ac:dyDescent="0.3">
      <c r="L748" s="20"/>
      <c r="M748" s="20"/>
      <c r="N748" s="20"/>
      <c r="O748" s="20"/>
      <c r="P748" s="20"/>
      <c r="Q748" s="20"/>
      <c r="R748" s="20"/>
      <c r="S748" s="20"/>
    </row>
    <row r="749" spans="12:19" x14ac:dyDescent="0.3">
      <c r="L749" s="20"/>
      <c r="M749" s="20"/>
      <c r="N749" s="20"/>
      <c r="O749" s="20"/>
      <c r="P749" s="20"/>
      <c r="Q749" s="20"/>
      <c r="R749" s="20"/>
      <c r="S749" s="20"/>
    </row>
    <row r="750" spans="12:19" x14ac:dyDescent="0.3">
      <c r="L750" s="20"/>
      <c r="M750" s="20"/>
      <c r="N750" s="20"/>
      <c r="O750" s="20"/>
      <c r="P750" s="20"/>
      <c r="Q750" s="20"/>
      <c r="R750" s="20"/>
      <c r="S750" s="20"/>
    </row>
    <row r="751" spans="12:19" x14ac:dyDescent="0.3">
      <c r="L751" s="20"/>
      <c r="M751" s="20"/>
      <c r="N751" s="20"/>
      <c r="O751" s="20"/>
      <c r="P751" s="20"/>
      <c r="Q751" s="20"/>
      <c r="R751" s="20"/>
      <c r="S751" s="20"/>
    </row>
    <row r="752" spans="12:19" x14ac:dyDescent="0.3">
      <c r="L752" s="20"/>
      <c r="M752" s="20"/>
      <c r="N752" s="20"/>
      <c r="O752" s="20"/>
      <c r="P752" s="20"/>
      <c r="Q752" s="20"/>
      <c r="R752" s="20"/>
      <c r="S752" s="20"/>
    </row>
    <row r="753" spans="12:19" x14ac:dyDescent="0.3">
      <c r="L753" s="20"/>
      <c r="M753" s="20"/>
      <c r="N753" s="20"/>
      <c r="O753" s="20"/>
      <c r="P753" s="20"/>
      <c r="Q753" s="20"/>
      <c r="R753" s="20"/>
      <c r="S753" s="20"/>
    </row>
    <row r="754" spans="12:19" x14ac:dyDescent="0.3">
      <c r="L754" s="20"/>
      <c r="M754" s="20"/>
      <c r="N754" s="20"/>
      <c r="O754" s="20"/>
      <c r="P754" s="20"/>
      <c r="Q754" s="20"/>
      <c r="R754" s="20"/>
      <c r="S754" s="20"/>
    </row>
    <row r="755" spans="12:19" x14ac:dyDescent="0.3">
      <c r="L755" s="20"/>
      <c r="M755" s="20"/>
      <c r="N755" s="20"/>
      <c r="O755" s="20"/>
      <c r="P755" s="20"/>
      <c r="Q755" s="20"/>
      <c r="R755" s="20"/>
      <c r="S755" s="20"/>
    </row>
    <row r="756" spans="12:19" x14ac:dyDescent="0.3">
      <c r="L756" s="20"/>
      <c r="M756" s="20"/>
      <c r="N756" s="20"/>
      <c r="O756" s="20"/>
      <c r="P756" s="20"/>
      <c r="Q756" s="20"/>
      <c r="R756" s="20"/>
      <c r="S756" s="20"/>
    </row>
    <row r="757" spans="12:19" x14ac:dyDescent="0.3">
      <c r="L757" s="20"/>
      <c r="M757" s="20"/>
      <c r="N757" s="20"/>
      <c r="O757" s="20"/>
      <c r="P757" s="20"/>
      <c r="Q757" s="20"/>
      <c r="R757" s="20"/>
      <c r="S757" s="20"/>
    </row>
    <row r="758" spans="12:19" x14ac:dyDescent="0.3">
      <c r="L758" s="20"/>
      <c r="M758" s="20"/>
      <c r="N758" s="20"/>
      <c r="O758" s="20"/>
      <c r="P758" s="20"/>
      <c r="Q758" s="20"/>
      <c r="R758" s="20"/>
      <c r="S758" s="20"/>
    </row>
    <row r="759" spans="12:19" x14ac:dyDescent="0.3">
      <c r="L759" s="20"/>
      <c r="M759" s="20"/>
      <c r="N759" s="20"/>
      <c r="O759" s="20"/>
      <c r="P759" s="20"/>
      <c r="Q759" s="20"/>
      <c r="R759" s="20"/>
      <c r="S759" s="20"/>
    </row>
    <row r="760" spans="12:19" x14ac:dyDescent="0.3">
      <c r="L760" s="20"/>
      <c r="M760" s="20"/>
      <c r="N760" s="20"/>
      <c r="O760" s="20"/>
      <c r="P760" s="20"/>
      <c r="Q760" s="20"/>
      <c r="R760" s="20"/>
      <c r="S760" s="20"/>
    </row>
    <row r="761" spans="12:19" x14ac:dyDescent="0.3">
      <c r="L761" s="20"/>
      <c r="M761" s="20"/>
      <c r="N761" s="20"/>
      <c r="O761" s="20"/>
      <c r="P761" s="20"/>
      <c r="Q761" s="20"/>
      <c r="R761" s="20"/>
      <c r="S761" s="20"/>
    </row>
    <row r="762" spans="12:19" x14ac:dyDescent="0.3">
      <c r="L762" s="20"/>
      <c r="M762" s="20"/>
      <c r="N762" s="20"/>
      <c r="O762" s="20"/>
      <c r="P762" s="20"/>
      <c r="Q762" s="20"/>
      <c r="R762" s="20"/>
      <c r="S762" s="20"/>
    </row>
    <row r="763" spans="12:19" x14ac:dyDescent="0.3">
      <c r="L763" s="20"/>
      <c r="M763" s="20"/>
      <c r="N763" s="20"/>
      <c r="O763" s="20"/>
      <c r="P763" s="20"/>
      <c r="Q763" s="20"/>
      <c r="R763" s="20"/>
      <c r="S763" s="20"/>
    </row>
    <row r="764" spans="12:19" x14ac:dyDescent="0.3">
      <c r="L764" s="20"/>
      <c r="M764" s="20"/>
      <c r="N764" s="20"/>
      <c r="O764" s="20"/>
      <c r="P764" s="20"/>
      <c r="Q764" s="20"/>
      <c r="R764" s="20"/>
      <c r="S764" s="20"/>
    </row>
    <row r="765" spans="12:19" x14ac:dyDescent="0.3">
      <c r="L765" s="20"/>
      <c r="M765" s="20"/>
      <c r="N765" s="20"/>
      <c r="O765" s="20"/>
      <c r="P765" s="20"/>
      <c r="Q765" s="20"/>
      <c r="R765" s="20"/>
      <c r="S765" s="20"/>
    </row>
    <row r="766" spans="12:19" x14ac:dyDescent="0.3">
      <c r="L766" s="20"/>
      <c r="M766" s="20"/>
      <c r="N766" s="20"/>
      <c r="O766" s="20"/>
      <c r="P766" s="20"/>
      <c r="Q766" s="20"/>
      <c r="R766" s="20"/>
      <c r="S766" s="20"/>
    </row>
    <row r="767" spans="12:19" x14ac:dyDescent="0.3">
      <c r="L767" s="20"/>
      <c r="M767" s="20"/>
      <c r="N767" s="20"/>
      <c r="O767" s="20"/>
      <c r="P767" s="20"/>
      <c r="Q767" s="20"/>
      <c r="R767" s="20"/>
      <c r="S767" s="20"/>
    </row>
    <row r="768" spans="12:19" x14ac:dyDescent="0.3">
      <c r="L768" s="20"/>
      <c r="M768" s="20"/>
      <c r="N768" s="20"/>
      <c r="O768" s="20"/>
      <c r="P768" s="20"/>
      <c r="Q768" s="20"/>
      <c r="R768" s="20"/>
      <c r="S768" s="20"/>
    </row>
    <row r="769" spans="12:19" x14ac:dyDescent="0.3">
      <c r="L769" s="20"/>
      <c r="M769" s="20"/>
      <c r="N769" s="20"/>
      <c r="O769" s="20"/>
      <c r="P769" s="20"/>
      <c r="Q769" s="20"/>
      <c r="R769" s="20"/>
      <c r="S769" s="20"/>
    </row>
    <row r="770" spans="12:19" x14ac:dyDescent="0.3">
      <c r="L770" s="20"/>
      <c r="M770" s="20"/>
      <c r="N770" s="20"/>
      <c r="O770" s="20"/>
      <c r="P770" s="20"/>
      <c r="Q770" s="20"/>
      <c r="R770" s="20"/>
      <c r="S770" s="20"/>
    </row>
    <row r="771" spans="12:19" x14ac:dyDescent="0.3">
      <c r="L771" s="20"/>
      <c r="M771" s="20"/>
      <c r="N771" s="20"/>
      <c r="O771" s="20"/>
      <c r="P771" s="20"/>
      <c r="Q771" s="20"/>
      <c r="R771" s="20"/>
      <c r="S771" s="20"/>
    </row>
    <row r="772" spans="12:19" x14ac:dyDescent="0.3">
      <c r="L772" s="20"/>
      <c r="M772" s="20"/>
      <c r="N772" s="20"/>
      <c r="O772" s="20"/>
      <c r="P772" s="20"/>
      <c r="Q772" s="20"/>
      <c r="R772" s="20"/>
      <c r="S772" s="20"/>
    </row>
    <row r="773" spans="12:19" x14ac:dyDescent="0.3">
      <c r="L773" s="20"/>
      <c r="M773" s="20"/>
      <c r="N773" s="20"/>
      <c r="O773" s="20"/>
      <c r="P773" s="20"/>
      <c r="Q773" s="20"/>
      <c r="R773" s="20"/>
      <c r="S773" s="20"/>
    </row>
    <row r="774" spans="12:19" x14ac:dyDescent="0.3">
      <c r="L774" s="20"/>
      <c r="M774" s="20"/>
      <c r="N774" s="20"/>
      <c r="O774" s="20"/>
      <c r="P774" s="20"/>
      <c r="Q774" s="20"/>
      <c r="R774" s="20"/>
      <c r="S774" s="20"/>
    </row>
    <row r="775" spans="12:19" x14ac:dyDescent="0.3">
      <c r="L775" s="20"/>
      <c r="M775" s="20"/>
      <c r="N775" s="20"/>
      <c r="O775" s="20"/>
      <c r="P775" s="20"/>
      <c r="Q775" s="20"/>
      <c r="R775" s="20"/>
      <c r="S775" s="20"/>
    </row>
    <row r="776" spans="12:19" x14ac:dyDescent="0.3">
      <c r="L776" s="20"/>
      <c r="M776" s="20"/>
      <c r="N776" s="20"/>
      <c r="O776" s="20"/>
      <c r="P776" s="20"/>
      <c r="Q776" s="20"/>
      <c r="R776" s="20"/>
      <c r="S776" s="20"/>
    </row>
    <row r="777" spans="12:19" x14ac:dyDescent="0.3">
      <c r="L777" s="20"/>
      <c r="M777" s="20"/>
      <c r="N777" s="20"/>
      <c r="O777" s="20"/>
      <c r="P777" s="20"/>
      <c r="Q777" s="20"/>
      <c r="R777" s="20"/>
      <c r="S777" s="20"/>
    </row>
    <row r="778" spans="12:19" x14ac:dyDescent="0.3">
      <c r="L778" s="20"/>
      <c r="M778" s="20"/>
      <c r="N778" s="20"/>
      <c r="O778" s="20"/>
      <c r="P778" s="20"/>
      <c r="Q778" s="20"/>
      <c r="R778" s="20"/>
      <c r="S778" s="20"/>
    </row>
    <row r="779" spans="12:19" x14ac:dyDescent="0.3">
      <c r="L779" s="20"/>
      <c r="M779" s="20"/>
      <c r="N779" s="20"/>
      <c r="O779" s="20"/>
      <c r="P779" s="20"/>
      <c r="Q779" s="20"/>
      <c r="R779" s="20"/>
      <c r="S779" s="20"/>
    </row>
    <row r="780" spans="12:19" x14ac:dyDescent="0.3">
      <c r="L780" s="20"/>
      <c r="M780" s="20"/>
      <c r="N780" s="20"/>
      <c r="O780" s="20"/>
      <c r="P780" s="20"/>
      <c r="Q780" s="20"/>
      <c r="R780" s="20"/>
      <c r="S780" s="20"/>
    </row>
    <row r="781" spans="12:19" x14ac:dyDescent="0.3">
      <c r="L781" s="20"/>
      <c r="M781" s="20"/>
      <c r="N781" s="20"/>
      <c r="O781" s="20"/>
      <c r="P781" s="20"/>
      <c r="Q781" s="20"/>
      <c r="R781" s="20"/>
      <c r="S781" s="20"/>
    </row>
    <row r="782" spans="12:19" x14ac:dyDescent="0.3">
      <c r="L782" s="20"/>
      <c r="M782" s="20"/>
      <c r="N782" s="20"/>
      <c r="O782" s="20"/>
      <c r="P782" s="20"/>
      <c r="Q782" s="20"/>
      <c r="R782" s="20"/>
      <c r="S782" s="20"/>
    </row>
    <row r="783" spans="12:19" x14ac:dyDescent="0.3">
      <c r="L783" s="20"/>
      <c r="M783" s="20"/>
      <c r="N783" s="20"/>
      <c r="O783" s="20"/>
      <c r="P783" s="20"/>
      <c r="Q783" s="20"/>
      <c r="R783" s="20"/>
      <c r="S783" s="20"/>
    </row>
    <row r="784" spans="12:19" x14ac:dyDescent="0.3">
      <c r="L784" s="20"/>
      <c r="M784" s="20"/>
      <c r="N784" s="20"/>
      <c r="O784" s="20"/>
      <c r="P784" s="20"/>
      <c r="Q784" s="20"/>
      <c r="R784" s="20"/>
      <c r="S784" s="20"/>
    </row>
    <row r="785" spans="12:19" x14ac:dyDescent="0.3">
      <c r="L785" s="20"/>
      <c r="M785" s="20"/>
      <c r="N785" s="20"/>
      <c r="O785" s="20"/>
      <c r="P785" s="20"/>
      <c r="Q785" s="20"/>
      <c r="R785" s="20"/>
      <c r="S785" s="20"/>
    </row>
    <row r="786" spans="12:19" x14ac:dyDescent="0.3">
      <c r="L786" s="20"/>
      <c r="M786" s="20"/>
      <c r="N786" s="20"/>
      <c r="O786" s="20"/>
      <c r="P786" s="20"/>
      <c r="Q786" s="20"/>
      <c r="R786" s="20"/>
      <c r="S786" s="20"/>
    </row>
    <row r="787" spans="12:19" x14ac:dyDescent="0.3">
      <c r="L787" s="20"/>
      <c r="M787" s="20"/>
      <c r="N787" s="20"/>
      <c r="O787" s="20"/>
      <c r="P787" s="20"/>
      <c r="Q787" s="20"/>
      <c r="R787" s="20"/>
      <c r="S787" s="20"/>
    </row>
    <row r="788" spans="12:19" x14ac:dyDescent="0.3">
      <c r="L788" s="20"/>
      <c r="M788" s="20"/>
      <c r="N788" s="20"/>
      <c r="O788" s="20"/>
      <c r="P788" s="20"/>
      <c r="Q788" s="20"/>
      <c r="R788" s="20"/>
      <c r="S788" s="20"/>
    </row>
    <row r="789" spans="12:19" x14ac:dyDescent="0.3">
      <c r="L789" s="20"/>
      <c r="M789" s="20"/>
      <c r="N789" s="20"/>
      <c r="O789" s="20"/>
      <c r="P789" s="20"/>
      <c r="Q789" s="20"/>
      <c r="R789" s="20"/>
      <c r="S789" s="20"/>
    </row>
    <row r="790" spans="12:19" x14ac:dyDescent="0.3">
      <c r="L790" s="20"/>
      <c r="M790" s="20"/>
      <c r="N790" s="20"/>
      <c r="O790" s="20"/>
      <c r="P790" s="20"/>
      <c r="Q790" s="20"/>
      <c r="R790" s="20"/>
      <c r="S790" s="20"/>
    </row>
    <row r="791" spans="12:19" x14ac:dyDescent="0.3">
      <c r="L791" s="20"/>
      <c r="M791" s="20"/>
      <c r="N791" s="20"/>
      <c r="O791" s="20"/>
      <c r="P791" s="20"/>
      <c r="Q791" s="20"/>
      <c r="R791" s="20"/>
      <c r="S791" s="20"/>
    </row>
    <row r="792" spans="12:19" x14ac:dyDescent="0.3">
      <c r="L792" s="20"/>
      <c r="M792" s="20"/>
      <c r="N792" s="20"/>
      <c r="O792" s="20"/>
      <c r="P792" s="20"/>
      <c r="Q792" s="20"/>
      <c r="R792" s="20"/>
      <c r="S792" s="20"/>
    </row>
    <row r="793" spans="12:19" x14ac:dyDescent="0.3">
      <c r="L793" s="20"/>
      <c r="M793" s="20"/>
      <c r="N793" s="20"/>
      <c r="O793" s="20"/>
      <c r="P793" s="20"/>
      <c r="Q793" s="20"/>
      <c r="R793" s="20"/>
      <c r="S793" s="20"/>
    </row>
    <row r="794" spans="12:19" x14ac:dyDescent="0.3">
      <c r="L794" s="20"/>
      <c r="M794" s="20"/>
      <c r="N794" s="20"/>
      <c r="O794" s="20"/>
      <c r="P794" s="20"/>
      <c r="Q794" s="20"/>
      <c r="R794" s="20"/>
      <c r="S794" s="20"/>
    </row>
    <row r="795" spans="12:19" x14ac:dyDescent="0.3">
      <c r="L795" s="20"/>
      <c r="M795" s="20"/>
      <c r="N795" s="20"/>
      <c r="O795" s="20"/>
      <c r="P795" s="20"/>
      <c r="Q795" s="20"/>
      <c r="R795" s="20"/>
      <c r="S795" s="20"/>
    </row>
    <row r="796" spans="12:19" x14ac:dyDescent="0.3">
      <c r="L796" s="20"/>
      <c r="M796" s="20"/>
      <c r="N796" s="20"/>
      <c r="O796" s="20"/>
      <c r="P796" s="20"/>
      <c r="Q796" s="20"/>
      <c r="R796" s="20"/>
      <c r="S796" s="20"/>
    </row>
    <row r="797" spans="12:19" x14ac:dyDescent="0.3">
      <c r="L797" s="20"/>
      <c r="M797" s="20"/>
      <c r="N797" s="20"/>
      <c r="O797" s="20"/>
      <c r="P797" s="20"/>
      <c r="Q797" s="20"/>
      <c r="R797" s="20"/>
      <c r="S797" s="20"/>
    </row>
    <row r="798" spans="12:19" x14ac:dyDescent="0.3">
      <c r="L798" s="20"/>
      <c r="M798" s="20"/>
      <c r="N798" s="20"/>
      <c r="O798" s="20"/>
      <c r="P798" s="20"/>
      <c r="Q798" s="20"/>
      <c r="R798" s="20"/>
      <c r="S798" s="20"/>
    </row>
    <row r="799" spans="12:19" x14ac:dyDescent="0.3">
      <c r="L799" s="20"/>
      <c r="M799" s="20"/>
      <c r="N799" s="20"/>
      <c r="O799" s="20"/>
      <c r="P799" s="20"/>
      <c r="Q799" s="20"/>
      <c r="R799" s="20"/>
      <c r="S799" s="20"/>
    </row>
    <row r="800" spans="12:19" x14ac:dyDescent="0.3">
      <c r="L800" s="20"/>
      <c r="M800" s="20"/>
      <c r="N800" s="20"/>
      <c r="O800" s="20"/>
      <c r="P800" s="20"/>
      <c r="Q800" s="20"/>
      <c r="R800" s="20"/>
      <c r="S800" s="20"/>
    </row>
    <row r="801" spans="12:19" x14ac:dyDescent="0.3">
      <c r="L801" s="20"/>
      <c r="M801" s="20"/>
      <c r="N801" s="20"/>
      <c r="O801" s="20"/>
      <c r="P801" s="20"/>
      <c r="Q801" s="20"/>
      <c r="R801" s="20"/>
      <c r="S801" s="20"/>
    </row>
    <row r="802" spans="12:19" x14ac:dyDescent="0.3">
      <c r="L802" s="20"/>
      <c r="M802" s="20"/>
      <c r="N802" s="20"/>
      <c r="O802" s="20"/>
      <c r="P802" s="20"/>
      <c r="Q802" s="20"/>
      <c r="R802" s="20"/>
      <c r="S802" s="20"/>
    </row>
    <row r="803" spans="12:19" x14ac:dyDescent="0.3">
      <c r="L803" s="20"/>
      <c r="M803" s="20"/>
      <c r="N803" s="20"/>
      <c r="O803" s="20"/>
      <c r="P803" s="20"/>
      <c r="Q803" s="20"/>
      <c r="R803" s="20"/>
      <c r="S803" s="20"/>
    </row>
    <row r="804" spans="12:19" x14ac:dyDescent="0.3">
      <c r="L804" s="20"/>
      <c r="M804" s="20"/>
      <c r="N804" s="20"/>
      <c r="O804" s="20"/>
      <c r="P804" s="20"/>
      <c r="Q804" s="20"/>
      <c r="R804" s="20"/>
      <c r="S804" s="20"/>
    </row>
    <row r="805" spans="12:19" x14ac:dyDescent="0.3">
      <c r="L805" s="20"/>
      <c r="M805" s="20"/>
      <c r="N805" s="20"/>
      <c r="O805" s="20"/>
      <c r="P805" s="20"/>
      <c r="Q805" s="20"/>
      <c r="R805" s="20"/>
      <c r="S805" s="20"/>
    </row>
    <row r="806" spans="12:19" x14ac:dyDescent="0.3">
      <c r="L806" s="20"/>
      <c r="M806" s="20"/>
      <c r="N806" s="20"/>
      <c r="O806" s="20"/>
      <c r="P806" s="20"/>
      <c r="Q806" s="20"/>
      <c r="R806" s="20"/>
      <c r="S806" s="20"/>
    </row>
    <row r="807" spans="12:19" x14ac:dyDescent="0.3">
      <c r="L807" s="20"/>
      <c r="M807" s="20"/>
      <c r="N807" s="20"/>
      <c r="O807" s="20"/>
      <c r="P807" s="20"/>
      <c r="Q807" s="20"/>
      <c r="R807" s="20"/>
      <c r="S807" s="20"/>
    </row>
    <row r="808" spans="12:19" x14ac:dyDescent="0.3">
      <c r="L808" s="20"/>
      <c r="M808" s="20"/>
      <c r="N808" s="20"/>
      <c r="O808" s="20"/>
      <c r="P808" s="20"/>
      <c r="Q808" s="20"/>
      <c r="R808" s="20"/>
      <c r="S808" s="20"/>
    </row>
    <row r="809" spans="12:19" x14ac:dyDescent="0.3">
      <c r="L809" s="20"/>
      <c r="M809" s="20"/>
      <c r="N809" s="20"/>
      <c r="O809" s="20"/>
      <c r="P809" s="20"/>
      <c r="Q809" s="20"/>
      <c r="R809" s="20"/>
      <c r="S809" s="20"/>
    </row>
    <row r="810" spans="12:19" x14ac:dyDescent="0.3">
      <c r="L810" s="20"/>
      <c r="M810" s="20"/>
      <c r="N810" s="20"/>
      <c r="O810" s="20"/>
      <c r="P810" s="20"/>
      <c r="Q810" s="20"/>
      <c r="R810" s="20"/>
      <c r="S810" s="20"/>
    </row>
    <row r="811" spans="12:19" x14ac:dyDescent="0.3">
      <c r="L811" s="20"/>
      <c r="M811" s="20"/>
      <c r="N811" s="20"/>
      <c r="O811" s="20"/>
      <c r="P811" s="20"/>
      <c r="Q811" s="20"/>
      <c r="R811" s="20"/>
      <c r="S811" s="20"/>
    </row>
    <row r="812" spans="12:19" x14ac:dyDescent="0.3">
      <c r="L812" s="20"/>
      <c r="M812" s="20"/>
      <c r="N812" s="20"/>
      <c r="O812" s="20"/>
      <c r="P812" s="20"/>
      <c r="Q812" s="20"/>
      <c r="R812" s="20"/>
      <c r="S812" s="20"/>
    </row>
    <row r="813" spans="12:19" x14ac:dyDescent="0.3">
      <c r="L813" s="20"/>
      <c r="M813" s="20"/>
      <c r="N813" s="20"/>
      <c r="O813" s="20"/>
      <c r="P813" s="20"/>
      <c r="Q813" s="20"/>
      <c r="R813" s="20"/>
      <c r="S813" s="20"/>
    </row>
    <row r="814" spans="12:19" x14ac:dyDescent="0.3">
      <c r="L814" s="20"/>
      <c r="M814" s="20"/>
      <c r="N814" s="20"/>
      <c r="O814" s="20"/>
      <c r="P814" s="20"/>
      <c r="Q814" s="20"/>
      <c r="R814" s="20"/>
      <c r="S814" s="20"/>
    </row>
    <row r="815" spans="12:19" x14ac:dyDescent="0.3">
      <c r="L815" s="20"/>
      <c r="M815" s="20"/>
      <c r="N815" s="20"/>
      <c r="O815" s="20"/>
      <c r="P815" s="20"/>
      <c r="Q815" s="20"/>
      <c r="R815" s="20"/>
      <c r="S815" s="20"/>
    </row>
    <row r="816" spans="12:19" x14ac:dyDescent="0.3">
      <c r="L816" s="20"/>
      <c r="M816" s="20"/>
      <c r="N816" s="20"/>
      <c r="O816" s="20"/>
      <c r="P816" s="20"/>
      <c r="Q816" s="20"/>
      <c r="R816" s="20"/>
      <c r="S816" s="20"/>
    </row>
    <row r="817" spans="12:19" x14ac:dyDescent="0.3">
      <c r="L817" s="20"/>
      <c r="M817" s="20"/>
      <c r="N817" s="20"/>
      <c r="O817" s="20"/>
      <c r="P817" s="20"/>
      <c r="Q817" s="20"/>
      <c r="R817" s="20"/>
      <c r="S817" s="20"/>
    </row>
    <row r="818" spans="12:19" x14ac:dyDescent="0.3">
      <c r="L818" s="20"/>
      <c r="M818" s="20"/>
      <c r="N818" s="20"/>
      <c r="O818" s="20"/>
      <c r="P818" s="20"/>
      <c r="Q818" s="20"/>
      <c r="R818" s="20"/>
      <c r="S818" s="20"/>
    </row>
    <row r="819" spans="12:19" x14ac:dyDescent="0.3">
      <c r="L819" s="20"/>
      <c r="M819" s="20"/>
      <c r="N819" s="20"/>
      <c r="O819" s="20"/>
      <c r="P819" s="20"/>
      <c r="Q819" s="20"/>
      <c r="R819" s="20"/>
      <c r="S819" s="20"/>
    </row>
    <row r="820" spans="12:19" x14ac:dyDescent="0.3">
      <c r="L820" s="20"/>
      <c r="M820" s="20"/>
      <c r="N820" s="20"/>
      <c r="O820" s="20"/>
      <c r="P820" s="20"/>
      <c r="Q820" s="20"/>
      <c r="R820" s="20"/>
      <c r="S820" s="20"/>
    </row>
    <row r="821" spans="12:19" x14ac:dyDescent="0.3">
      <c r="L821" s="20"/>
      <c r="M821" s="20"/>
      <c r="N821" s="20"/>
      <c r="O821" s="20"/>
      <c r="P821" s="20"/>
      <c r="Q821" s="20"/>
      <c r="R821" s="20"/>
      <c r="S821" s="20"/>
    </row>
    <row r="822" spans="12:19" x14ac:dyDescent="0.3">
      <c r="L822" s="20"/>
      <c r="M822" s="20"/>
      <c r="N822" s="20"/>
      <c r="O822" s="20"/>
      <c r="P822" s="20"/>
      <c r="Q822" s="20"/>
      <c r="R822" s="20"/>
      <c r="S822" s="20"/>
    </row>
    <row r="823" spans="12:19" x14ac:dyDescent="0.3">
      <c r="L823" s="20"/>
      <c r="M823" s="20"/>
      <c r="N823" s="20"/>
      <c r="O823" s="20"/>
      <c r="P823" s="20"/>
      <c r="Q823" s="20"/>
      <c r="R823" s="20"/>
      <c r="S823" s="20"/>
    </row>
    <row r="824" spans="12:19" x14ac:dyDescent="0.3">
      <c r="L824" s="20"/>
      <c r="M824" s="20"/>
      <c r="N824" s="20"/>
      <c r="O824" s="20"/>
      <c r="P824" s="20"/>
      <c r="Q824" s="20"/>
      <c r="R824" s="20"/>
      <c r="S824" s="20"/>
    </row>
    <row r="825" spans="12:19" x14ac:dyDescent="0.3">
      <c r="L825" s="20"/>
      <c r="M825" s="20"/>
      <c r="N825" s="20"/>
      <c r="O825" s="20"/>
      <c r="P825" s="20"/>
      <c r="Q825" s="20"/>
      <c r="R825" s="20"/>
      <c r="S825" s="20"/>
    </row>
    <row r="826" spans="12:19" x14ac:dyDescent="0.3">
      <c r="L826" s="20"/>
      <c r="M826" s="20"/>
      <c r="N826" s="20"/>
      <c r="O826" s="20"/>
      <c r="P826" s="20"/>
      <c r="Q826" s="20"/>
      <c r="R826" s="20"/>
      <c r="S826" s="20"/>
    </row>
    <row r="827" spans="12:19" x14ac:dyDescent="0.3">
      <c r="L827" s="20"/>
      <c r="M827" s="20"/>
      <c r="N827" s="20"/>
      <c r="O827" s="20"/>
      <c r="P827" s="20"/>
      <c r="Q827" s="20"/>
      <c r="R827" s="20"/>
      <c r="S827" s="20"/>
    </row>
    <row r="828" spans="12:19" x14ac:dyDescent="0.3">
      <c r="L828" s="20"/>
      <c r="M828" s="20"/>
      <c r="N828" s="20"/>
      <c r="O828" s="20"/>
      <c r="P828" s="20"/>
      <c r="Q828" s="20"/>
      <c r="R828" s="20"/>
      <c r="S828" s="20"/>
    </row>
    <row r="829" spans="12:19" x14ac:dyDescent="0.3">
      <c r="L829" s="20"/>
      <c r="M829" s="20"/>
      <c r="N829" s="20"/>
      <c r="O829" s="20"/>
      <c r="P829" s="20"/>
      <c r="Q829" s="20"/>
      <c r="R829" s="20"/>
      <c r="S829" s="20"/>
    </row>
    <row r="830" spans="12:19" x14ac:dyDescent="0.3">
      <c r="L830" s="20"/>
      <c r="M830" s="20"/>
      <c r="N830" s="20"/>
      <c r="O830" s="20"/>
      <c r="P830" s="20"/>
      <c r="Q830" s="20"/>
      <c r="R830" s="20"/>
      <c r="S830" s="20"/>
    </row>
    <row r="831" spans="12:19" x14ac:dyDescent="0.3">
      <c r="L831" s="20"/>
      <c r="M831" s="20"/>
      <c r="N831" s="20"/>
      <c r="O831" s="20"/>
      <c r="P831" s="20"/>
      <c r="Q831" s="20"/>
      <c r="R831" s="20"/>
      <c r="S831" s="20"/>
    </row>
    <row r="832" spans="12:19" x14ac:dyDescent="0.3">
      <c r="L832" s="20"/>
      <c r="M832" s="20"/>
      <c r="N832" s="20"/>
      <c r="O832" s="20"/>
      <c r="P832" s="20"/>
      <c r="Q832" s="20"/>
      <c r="R832" s="20"/>
      <c r="S832" s="20"/>
    </row>
    <row r="833" spans="12:19" x14ac:dyDescent="0.3">
      <c r="L833" s="20"/>
      <c r="M833" s="20"/>
      <c r="N833" s="20"/>
      <c r="O833" s="20"/>
      <c r="P833" s="20"/>
      <c r="Q833" s="20"/>
      <c r="R833" s="20"/>
      <c r="S833" s="20"/>
    </row>
    <row r="834" spans="12:19" x14ac:dyDescent="0.3">
      <c r="L834" s="20"/>
      <c r="M834" s="20"/>
      <c r="N834" s="20"/>
      <c r="O834" s="20"/>
      <c r="P834" s="20"/>
      <c r="Q834" s="20"/>
      <c r="R834" s="20"/>
      <c r="S834" s="20"/>
    </row>
    <row r="835" spans="12:19" x14ac:dyDescent="0.3">
      <c r="L835" s="20"/>
      <c r="M835" s="20"/>
      <c r="N835" s="20"/>
      <c r="O835" s="20"/>
      <c r="P835" s="20"/>
      <c r="Q835" s="20"/>
      <c r="R835" s="20"/>
      <c r="S835" s="20"/>
    </row>
    <row r="836" spans="12:19" x14ac:dyDescent="0.3">
      <c r="L836" s="20"/>
      <c r="M836" s="20"/>
      <c r="N836" s="20"/>
      <c r="O836" s="20"/>
      <c r="P836" s="20"/>
      <c r="Q836" s="20"/>
      <c r="R836" s="20"/>
      <c r="S836" s="20"/>
    </row>
    <row r="837" spans="12:19" x14ac:dyDescent="0.3">
      <c r="L837" s="20"/>
      <c r="M837" s="20"/>
      <c r="N837" s="20"/>
      <c r="O837" s="20"/>
      <c r="P837" s="20"/>
      <c r="Q837" s="20"/>
      <c r="R837" s="20"/>
      <c r="S837" s="20"/>
    </row>
    <row r="838" spans="12:19" x14ac:dyDescent="0.3">
      <c r="L838" s="20"/>
      <c r="M838" s="20"/>
      <c r="N838" s="20"/>
      <c r="O838" s="20"/>
      <c r="P838" s="20"/>
      <c r="Q838" s="20"/>
      <c r="R838" s="20"/>
      <c r="S838" s="20"/>
    </row>
    <row r="839" spans="12:19" x14ac:dyDescent="0.3">
      <c r="L839" s="20"/>
      <c r="M839" s="20"/>
      <c r="N839" s="20"/>
      <c r="O839" s="20"/>
      <c r="P839" s="20"/>
      <c r="Q839" s="20"/>
      <c r="R839" s="20"/>
      <c r="S839" s="20"/>
    </row>
    <row r="840" spans="12:19" x14ac:dyDescent="0.3">
      <c r="L840" s="20"/>
      <c r="M840" s="20"/>
      <c r="N840" s="20"/>
      <c r="O840" s="20"/>
      <c r="P840" s="20"/>
      <c r="Q840" s="20"/>
      <c r="R840" s="20"/>
      <c r="S840" s="20"/>
    </row>
    <row r="841" spans="12:19" x14ac:dyDescent="0.3">
      <c r="L841" s="20"/>
      <c r="M841" s="20"/>
      <c r="N841" s="20"/>
      <c r="O841" s="20"/>
      <c r="P841" s="20"/>
      <c r="Q841" s="20"/>
      <c r="R841" s="20"/>
      <c r="S841" s="20"/>
    </row>
    <row r="842" spans="12:19" x14ac:dyDescent="0.3">
      <c r="L842" s="20"/>
      <c r="M842" s="20"/>
      <c r="N842" s="20"/>
      <c r="O842" s="20"/>
      <c r="P842" s="20"/>
      <c r="Q842" s="20"/>
      <c r="R842" s="20"/>
      <c r="S842" s="20"/>
    </row>
    <row r="843" spans="12:19" x14ac:dyDescent="0.3">
      <c r="L843" s="20"/>
      <c r="M843" s="20"/>
      <c r="N843" s="20"/>
      <c r="O843" s="20"/>
      <c r="P843" s="20"/>
      <c r="Q843" s="20"/>
      <c r="R843" s="20"/>
      <c r="S843" s="20"/>
    </row>
    <row r="844" spans="12:19" x14ac:dyDescent="0.3">
      <c r="L844" s="20"/>
      <c r="M844" s="20"/>
      <c r="N844" s="20"/>
      <c r="O844" s="20"/>
      <c r="P844" s="20"/>
      <c r="Q844" s="20"/>
      <c r="R844" s="20"/>
      <c r="S844" s="20"/>
    </row>
    <row r="845" spans="12:19" x14ac:dyDescent="0.3">
      <c r="L845" s="20"/>
      <c r="M845" s="20"/>
      <c r="N845" s="20"/>
      <c r="O845" s="20"/>
      <c r="P845" s="20"/>
      <c r="Q845" s="20"/>
      <c r="R845" s="20"/>
      <c r="S845" s="20"/>
    </row>
    <row r="846" spans="12:19" x14ac:dyDescent="0.3">
      <c r="L846" s="20"/>
      <c r="M846" s="20"/>
      <c r="N846" s="20"/>
      <c r="O846" s="20"/>
      <c r="P846" s="20"/>
      <c r="Q846" s="20"/>
      <c r="R846" s="20"/>
      <c r="S846" s="20"/>
    </row>
    <row r="847" spans="12:19" x14ac:dyDescent="0.3">
      <c r="L847" s="20"/>
      <c r="M847" s="20"/>
      <c r="N847" s="20"/>
      <c r="O847" s="20"/>
      <c r="P847" s="20"/>
      <c r="Q847" s="20"/>
      <c r="R847" s="20"/>
      <c r="S847" s="20"/>
    </row>
    <row r="848" spans="12:19" x14ac:dyDescent="0.3">
      <c r="L848" s="20"/>
      <c r="M848" s="20"/>
      <c r="N848" s="20"/>
      <c r="O848" s="20"/>
      <c r="P848" s="20"/>
      <c r="Q848" s="20"/>
      <c r="R848" s="20"/>
      <c r="S848" s="20"/>
    </row>
    <row r="849" spans="12:19" x14ac:dyDescent="0.3">
      <c r="L849" s="20"/>
      <c r="M849" s="20"/>
      <c r="N849" s="20"/>
      <c r="O849" s="20"/>
      <c r="P849" s="20"/>
      <c r="Q849" s="20"/>
      <c r="R849" s="20"/>
      <c r="S849" s="20"/>
    </row>
    <row r="850" spans="12:19" x14ac:dyDescent="0.3">
      <c r="L850" s="20"/>
      <c r="M850" s="20"/>
      <c r="N850" s="20"/>
      <c r="O850" s="20"/>
      <c r="P850" s="20"/>
      <c r="Q850" s="20"/>
      <c r="R850" s="20"/>
      <c r="S850" s="20"/>
    </row>
    <row r="851" spans="12:19" x14ac:dyDescent="0.3">
      <c r="L851" s="20"/>
      <c r="M851" s="20"/>
      <c r="N851" s="20"/>
      <c r="O851" s="20"/>
      <c r="P851" s="20"/>
      <c r="Q851" s="20"/>
      <c r="R851" s="20"/>
      <c r="S851" s="20"/>
    </row>
    <row r="852" spans="12:19" x14ac:dyDescent="0.3">
      <c r="L852" s="20"/>
      <c r="M852" s="20"/>
      <c r="N852" s="20"/>
      <c r="O852" s="20"/>
      <c r="P852" s="20"/>
      <c r="Q852" s="20"/>
      <c r="R852" s="20"/>
      <c r="S852" s="20"/>
    </row>
    <row r="853" spans="12:19" x14ac:dyDescent="0.3">
      <c r="L853" s="20"/>
      <c r="M853" s="20"/>
      <c r="N853" s="20"/>
      <c r="O853" s="20"/>
      <c r="P853" s="20"/>
      <c r="Q853" s="20"/>
      <c r="R853" s="20"/>
      <c r="S853" s="20"/>
    </row>
    <row r="854" spans="12:19" x14ac:dyDescent="0.3">
      <c r="L854" s="20"/>
      <c r="M854" s="20"/>
      <c r="N854" s="20"/>
      <c r="O854" s="20"/>
      <c r="P854" s="20"/>
      <c r="Q854" s="20"/>
      <c r="R854" s="20"/>
      <c r="S854" s="20"/>
    </row>
    <row r="855" spans="12:19" x14ac:dyDescent="0.3">
      <c r="L855" s="20"/>
      <c r="M855" s="20"/>
      <c r="N855" s="20"/>
      <c r="O855" s="20"/>
      <c r="P855" s="20"/>
      <c r="Q855" s="20"/>
      <c r="R855" s="20"/>
      <c r="S855" s="20"/>
    </row>
    <row r="856" spans="12:19" x14ac:dyDescent="0.3">
      <c r="L856" s="20"/>
      <c r="M856" s="20"/>
      <c r="N856" s="20"/>
      <c r="O856" s="20"/>
      <c r="P856" s="20"/>
      <c r="Q856" s="20"/>
      <c r="R856" s="20"/>
      <c r="S856" s="20"/>
    </row>
    <row r="857" spans="12:19" x14ac:dyDescent="0.3">
      <c r="L857" s="20"/>
      <c r="M857" s="20"/>
      <c r="N857" s="20"/>
      <c r="O857" s="20"/>
      <c r="P857" s="20"/>
      <c r="Q857" s="20"/>
      <c r="R857" s="20"/>
      <c r="S857" s="20"/>
    </row>
    <row r="858" spans="12:19" x14ac:dyDescent="0.3">
      <c r="L858" s="20"/>
      <c r="M858" s="20"/>
      <c r="N858" s="20"/>
      <c r="O858" s="20"/>
      <c r="P858" s="20"/>
      <c r="Q858" s="20"/>
      <c r="R858" s="20"/>
      <c r="S858" s="20"/>
    </row>
    <row r="859" spans="12:19" x14ac:dyDescent="0.3">
      <c r="L859" s="20"/>
      <c r="M859" s="20"/>
      <c r="N859" s="20"/>
      <c r="O859" s="20"/>
      <c r="P859" s="20"/>
      <c r="Q859" s="20"/>
      <c r="R859" s="20"/>
      <c r="S859" s="20"/>
    </row>
    <row r="860" spans="12:19" x14ac:dyDescent="0.3">
      <c r="L860" s="20"/>
      <c r="M860" s="20"/>
      <c r="N860" s="20"/>
      <c r="O860" s="20"/>
      <c r="P860" s="20"/>
      <c r="Q860" s="20"/>
      <c r="R860" s="20"/>
      <c r="S860" s="20"/>
    </row>
    <row r="861" spans="12:19" x14ac:dyDescent="0.3">
      <c r="L861" s="20"/>
      <c r="M861" s="20"/>
      <c r="N861" s="20"/>
      <c r="O861" s="20"/>
      <c r="P861" s="20"/>
      <c r="Q861" s="20"/>
      <c r="R861" s="20"/>
      <c r="S861" s="20"/>
    </row>
    <row r="862" spans="12:19" x14ac:dyDescent="0.3">
      <c r="L862" s="20"/>
      <c r="M862" s="20"/>
      <c r="N862" s="20"/>
      <c r="O862" s="20"/>
      <c r="P862" s="20"/>
      <c r="Q862" s="20"/>
      <c r="R862" s="20"/>
      <c r="S862" s="20"/>
    </row>
    <row r="863" spans="12:19" x14ac:dyDescent="0.3">
      <c r="L863" s="20"/>
      <c r="M863" s="20"/>
      <c r="N863" s="20"/>
      <c r="O863" s="20"/>
      <c r="P863" s="20"/>
      <c r="Q863" s="20"/>
      <c r="R863" s="20"/>
      <c r="S863" s="20"/>
    </row>
    <row r="864" spans="12:19" x14ac:dyDescent="0.3">
      <c r="L864" s="20"/>
      <c r="M864" s="20"/>
      <c r="N864" s="20"/>
      <c r="O864" s="20"/>
      <c r="P864" s="20"/>
      <c r="Q864" s="20"/>
      <c r="R864" s="20"/>
      <c r="S864" s="20"/>
    </row>
    <row r="865" spans="12:19" x14ac:dyDescent="0.3">
      <c r="L865" s="20"/>
      <c r="M865" s="20"/>
      <c r="N865" s="20"/>
      <c r="O865" s="20"/>
      <c r="P865" s="20"/>
      <c r="Q865" s="20"/>
      <c r="R865" s="20"/>
      <c r="S865" s="20"/>
    </row>
    <row r="866" spans="12:19" x14ac:dyDescent="0.3">
      <c r="L866" s="20"/>
      <c r="M866" s="20"/>
      <c r="N866" s="20"/>
      <c r="O866" s="20"/>
      <c r="P866" s="20"/>
      <c r="Q866" s="20"/>
      <c r="R866" s="20"/>
      <c r="S866" s="20"/>
    </row>
    <row r="867" spans="12:19" x14ac:dyDescent="0.3">
      <c r="L867" s="20"/>
      <c r="M867" s="20"/>
      <c r="N867" s="20"/>
      <c r="O867" s="20"/>
      <c r="P867" s="20"/>
      <c r="Q867" s="20"/>
      <c r="R867" s="20"/>
      <c r="S867" s="20"/>
    </row>
    <row r="868" spans="12:19" x14ac:dyDescent="0.3">
      <c r="L868" s="20"/>
      <c r="M868" s="20"/>
      <c r="N868" s="20"/>
      <c r="O868" s="20"/>
      <c r="P868" s="20"/>
      <c r="Q868" s="20"/>
      <c r="R868" s="20"/>
      <c r="S868" s="20"/>
    </row>
    <row r="869" spans="12:19" x14ac:dyDescent="0.3">
      <c r="L869" s="20"/>
      <c r="M869" s="20"/>
      <c r="N869" s="20"/>
      <c r="O869" s="20"/>
      <c r="P869" s="20"/>
      <c r="Q869" s="20"/>
      <c r="R869" s="20"/>
      <c r="S869" s="20"/>
    </row>
    <row r="870" spans="12:19" x14ac:dyDescent="0.3">
      <c r="L870" s="20"/>
      <c r="M870" s="20"/>
      <c r="N870" s="20"/>
      <c r="O870" s="20"/>
      <c r="P870" s="20"/>
      <c r="Q870" s="20"/>
      <c r="R870" s="20"/>
      <c r="S870" s="20"/>
    </row>
    <row r="871" spans="12:19" x14ac:dyDescent="0.3">
      <c r="L871" s="20"/>
      <c r="M871" s="20"/>
      <c r="N871" s="20"/>
      <c r="O871" s="20"/>
      <c r="P871" s="20"/>
      <c r="Q871" s="20"/>
      <c r="R871" s="20"/>
      <c r="S871" s="20"/>
    </row>
    <row r="872" spans="12:19" x14ac:dyDescent="0.3">
      <c r="L872" s="20"/>
      <c r="M872" s="20"/>
      <c r="N872" s="20"/>
      <c r="O872" s="20"/>
      <c r="P872" s="20"/>
      <c r="Q872" s="20"/>
      <c r="R872" s="20"/>
      <c r="S872" s="20"/>
    </row>
    <row r="873" spans="12:19" x14ac:dyDescent="0.3">
      <c r="L873" s="20"/>
      <c r="M873" s="20"/>
      <c r="N873" s="20"/>
      <c r="O873" s="20"/>
      <c r="P873" s="20"/>
      <c r="Q873" s="20"/>
      <c r="R873" s="20"/>
      <c r="S873" s="20"/>
    </row>
    <row r="874" spans="12:19" x14ac:dyDescent="0.3">
      <c r="L874" s="20"/>
      <c r="M874" s="20"/>
      <c r="N874" s="20"/>
      <c r="O874" s="20"/>
      <c r="P874" s="20"/>
      <c r="Q874" s="20"/>
      <c r="R874" s="20"/>
      <c r="S874" s="20"/>
    </row>
    <row r="875" spans="12:19" x14ac:dyDescent="0.3">
      <c r="L875" s="20"/>
      <c r="M875" s="20"/>
      <c r="N875" s="20"/>
      <c r="O875" s="20"/>
      <c r="P875" s="20"/>
      <c r="Q875" s="20"/>
      <c r="R875" s="20"/>
      <c r="S875" s="20"/>
    </row>
    <row r="876" spans="12:19" x14ac:dyDescent="0.3">
      <c r="L876" s="20"/>
      <c r="M876" s="20"/>
      <c r="N876" s="20"/>
      <c r="O876" s="20"/>
      <c r="P876" s="20"/>
      <c r="Q876" s="20"/>
      <c r="R876" s="20"/>
      <c r="S876" s="20"/>
    </row>
    <row r="877" spans="12:19" x14ac:dyDescent="0.3">
      <c r="L877" s="20"/>
      <c r="M877" s="20"/>
      <c r="N877" s="20"/>
      <c r="O877" s="20"/>
      <c r="P877" s="20"/>
      <c r="Q877" s="20"/>
      <c r="R877" s="20"/>
      <c r="S877" s="20"/>
    </row>
    <row r="878" spans="12:19" x14ac:dyDescent="0.3">
      <c r="L878" s="20"/>
      <c r="M878" s="20"/>
      <c r="N878" s="20"/>
      <c r="O878" s="20"/>
      <c r="P878" s="20"/>
      <c r="Q878" s="20"/>
      <c r="R878" s="20"/>
      <c r="S878" s="20"/>
    </row>
    <row r="879" spans="12:19" x14ac:dyDescent="0.3">
      <c r="L879" s="20"/>
      <c r="M879" s="20"/>
      <c r="N879" s="20"/>
      <c r="O879" s="20"/>
      <c r="P879" s="20"/>
      <c r="Q879" s="20"/>
      <c r="R879" s="20"/>
      <c r="S879" s="20"/>
    </row>
    <row r="880" spans="12:19" x14ac:dyDescent="0.3">
      <c r="L880" s="20"/>
      <c r="M880" s="20"/>
      <c r="N880" s="20"/>
      <c r="O880" s="20"/>
      <c r="P880" s="20"/>
      <c r="Q880" s="20"/>
      <c r="R880" s="20"/>
      <c r="S880" s="20"/>
    </row>
    <row r="881" spans="12:19" x14ac:dyDescent="0.3">
      <c r="L881" s="20"/>
      <c r="M881" s="20"/>
      <c r="N881" s="20"/>
      <c r="O881" s="20"/>
      <c r="P881" s="20"/>
      <c r="Q881" s="20"/>
      <c r="R881" s="20"/>
      <c r="S881" s="20"/>
    </row>
    <row r="882" spans="12:19" x14ac:dyDescent="0.3">
      <c r="L882" s="20"/>
      <c r="M882" s="20"/>
      <c r="N882" s="20"/>
      <c r="O882" s="20"/>
      <c r="P882" s="20"/>
      <c r="Q882" s="20"/>
      <c r="R882" s="20"/>
      <c r="S882" s="20"/>
    </row>
    <row r="883" spans="12:19" x14ac:dyDescent="0.3">
      <c r="L883" s="20"/>
      <c r="M883" s="20"/>
      <c r="N883" s="20"/>
      <c r="O883" s="20"/>
      <c r="P883" s="20"/>
      <c r="Q883" s="20"/>
      <c r="R883" s="20"/>
      <c r="S883" s="20"/>
    </row>
    <row r="884" spans="12:19" x14ac:dyDescent="0.3">
      <c r="L884" s="20"/>
      <c r="M884" s="20"/>
      <c r="N884" s="20"/>
      <c r="O884" s="20"/>
      <c r="P884" s="20"/>
      <c r="Q884" s="20"/>
      <c r="R884" s="20"/>
      <c r="S884" s="20"/>
    </row>
    <row r="885" spans="12:19" x14ac:dyDescent="0.3">
      <c r="L885" s="20"/>
      <c r="M885" s="20"/>
      <c r="N885" s="20"/>
      <c r="O885" s="20"/>
      <c r="P885" s="20"/>
      <c r="Q885" s="20"/>
      <c r="R885" s="20"/>
    </row>
    <row r="886" spans="12:19" x14ac:dyDescent="0.3">
      <c r="L886" s="20"/>
      <c r="M886" s="20"/>
      <c r="N886" s="20"/>
      <c r="O886" s="20"/>
      <c r="P886" s="20"/>
      <c r="Q886" s="20"/>
      <c r="R886" s="20"/>
    </row>
    <row r="887" spans="12:19" x14ac:dyDescent="0.3">
      <c r="L887" s="20"/>
      <c r="M887" s="20"/>
      <c r="N887" s="20"/>
      <c r="O887" s="20"/>
      <c r="P887" s="20"/>
      <c r="Q887" s="20"/>
      <c r="R887" s="20"/>
    </row>
    <row r="888" spans="12:19" x14ac:dyDescent="0.3">
      <c r="L888" s="20"/>
      <c r="M888" s="20"/>
      <c r="N888" s="20"/>
      <c r="O888" s="20"/>
      <c r="P888" s="20"/>
      <c r="Q888" s="20"/>
      <c r="R888" s="20"/>
    </row>
    <row r="889" spans="12:19" x14ac:dyDescent="0.3">
      <c r="L889" s="20"/>
      <c r="M889" s="20"/>
      <c r="N889" s="20"/>
      <c r="O889" s="20"/>
      <c r="P889" s="20"/>
      <c r="Q889" s="20"/>
      <c r="R889" s="20"/>
    </row>
    <row r="890" spans="12:19" x14ac:dyDescent="0.3">
      <c r="L890" s="20"/>
      <c r="M890" s="20"/>
      <c r="N890" s="20"/>
      <c r="O890" s="20"/>
      <c r="P890" s="20"/>
      <c r="Q890" s="20"/>
      <c r="R890" s="20"/>
    </row>
    <row r="891" spans="12:19" x14ac:dyDescent="0.3">
      <c r="L891" s="20"/>
      <c r="M891" s="20"/>
      <c r="N891" s="20"/>
      <c r="O891" s="20"/>
      <c r="P891" s="20"/>
      <c r="Q891" s="20"/>
      <c r="R891" s="20"/>
    </row>
  </sheetData>
  <sheetProtection algorithmName="SHA-512" hashValue="269tZ7w3VJHHKlGo+cbpgrozcXBYpdUwQS2HyGmArQKgQYdJX5zjrs0syLyxDFGs3nXI3HnZrLTApORodVgYsw==" saltValue="WkaN5GV5kNRNQwHcSJsbjw==" spinCount="100000" sheet="1" selectLockedCells="1"/>
  <mergeCells count="8">
    <mergeCell ref="G5:H5"/>
    <mergeCell ref="F5:F6"/>
    <mergeCell ref="B20:E20"/>
    <mergeCell ref="A1:E1"/>
    <mergeCell ref="A5:A6"/>
    <mergeCell ref="B5:E5"/>
    <mergeCell ref="A2:E2"/>
    <mergeCell ref="G9:H9"/>
  </mergeCells>
  <phoneticPr fontId="1" type="noConversion"/>
  <conditionalFormatting sqref="B10">
    <cfRule type="cellIs" dxfId="29" priority="16" operator="notEqual">
      <formula>$F$10</formula>
    </cfRule>
  </conditionalFormatting>
  <conditionalFormatting sqref="B11">
    <cfRule type="cellIs" dxfId="28" priority="15" operator="notEqual">
      <formula>$F$11</formula>
    </cfRule>
  </conditionalFormatting>
  <conditionalFormatting sqref="B13">
    <cfRule type="cellIs" dxfId="27" priority="12" operator="notEqual">
      <formula>$F$13</formula>
    </cfRule>
  </conditionalFormatting>
  <conditionalFormatting sqref="B14">
    <cfRule type="cellIs" dxfId="26" priority="11" operator="notEqual">
      <formula>$F$14</formula>
    </cfRule>
  </conditionalFormatting>
  <conditionalFormatting sqref="B15">
    <cfRule type="cellIs" dxfId="25" priority="8" operator="notEqual">
      <formula>$F$15</formula>
    </cfRule>
  </conditionalFormatting>
  <conditionalFormatting sqref="B16">
    <cfRule type="cellIs" dxfId="24" priority="7" operator="notEqual">
      <formula>$F$16</formula>
    </cfRule>
  </conditionalFormatting>
  <conditionalFormatting sqref="B17">
    <cfRule type="cellIs" dxfId="23" priority="6" operator="notEqual">
      <formula>$F$17</formula>
    </cfRule>
  </conditionalFormatting>
  <conditionalFormatting sqref="B18">
    <cfRule type="cellIs" dxfId="22" priority="5" operator="notEqual">
      <formula>$F$18</formula>
    </cfRule>
  </conditionalFormatting>
  <conditionalFormatting sqref="B7">
    <cfRule type="cellIs" dxfId="21" priority="4" operator="notEqual">
      <formula>$F$7</formula>
    </cfRule>
  </conditionalFormatting>
  <conditionalFormatting sqref="B8">
    <cfRule type="cellIs" dxfId="20" priority="3" operator="notEqual">
      <formula>$F$8</formula>
    </cfRule>
  </conditionalFormatting>
  <conditionalFormatting sqref="B9">
    <cfRule type="cellIs" dxfId="19" priority="2" operator="notEqual">
      <formula>$F$9</formula>
    </cfRule>
  </conditionalFormatting>
  <conditionalFormatting sqref="B12">
    <cfRule type="cellIs" dxfId="18" priority="1" operator="notEqual">
      <formula>$F$16</formula>
    </cfRule>
  </conditionalFormatting>
  <dataValidations count="1">
    <dataValidation operator="equal" allowBlank="1" showErrorMessage="1" sqref="A2:A5 C2:G2 A16:B16 C3:H4 B2:B9 A7:A9 C12:E18 C6:E7 A12:B12 A10:E11 A8:E8 C9:E9" xr:uid="{9FAB0076-D57B-49C6-8EA8-F9F3AD578D3C}">
      <formula1>0</formula1>
      <formula2>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5"/>
  <sheetViews>
    <sheetView zoomScale="70" zoomScaleNormal="70" workbookViewId="0">
      <pane ySplit="4" topLeftCell="A5" activePane="bottomLeft" state="frozen"/>
      <selection pane="bottomLeft" activeCell="E8" sqref="E8"/>
    </sheetView>
  </sheetViews>
  <sheetFormatPr defaultColWidth="8.33203125" defaultRowHeight="16.2" x14ac:dyDescent="0.3"/>
  <cols>
    <col min="1" max="1" width="50.77734375" style="51" customWidth="1"/>
    <col min="2" max="2" width="20.77734375" style="51" customWidth="1"/>
    <col min="3" max="3" width="30.77734375" style="51" customWidth="1"/>
    <col min="4" max="5" width="15.77734375" style="51" customWidth="1"/>
    <col min="6" max="9" width="8.33203125" style="19" customWidth="1"/>
    <col min="10" max="37" width="6.21875" style="51" customWidth="1"/>
    <col min="38" max="16384" width="8.33203125" style="51"/>
  </cols>
  <sheetData>
    <row r="1" spans="1:9" ht="30" customHeight="1" x14ac:dyDescent="0.3">
      <c r="A1" s="301" t="str">
        <f>IFERROR('不用印-基本資料'!B3,"")</f>
        <v>OOO社區發展協會</v>
      </c>
      <c r="B1" s="301"/>
      <c r="C1" s="301"/>
      <c r="D1" s="301"/>
      <c r="E1" s="301"/>
    </row>
    <row r="2" spans="1:9" ht="30" customHeight="1" thickBot="1" x14ac:dyDescent="0.35">
      <c r="A2" s="307" t="s">
        <v>101</v>
      </c>
      <c r="B2" s="307"/>
      <c r="C2" s="307"/>
      <c r="D2" s="307"/>
      <c r="E2" s="307"/>
    </row>
    <row r="3" spans="1:9" ht="60" customHeight="1" x14ac:dyDescent="0.3">
      <c r="A3" s="321" t="s">
        <v>28</v>
      </c>
      <c r="B3" s="136" t="s">
        <v>164</v>
      </c>
      <c r="C3" s="322" t="s">
        <v>109</v>
      </c>
      <c r="D3" s="319" t="s">
        <v>110</v>
      </c>
      <c r="E3" s="319" t="s">
        <v>162</v>
      </c>
    </row>
    <row r="4" spans="1:9" ht="30" customHeight="1" thickBot="1" x14ac:dyDescent="0.35">
      <c r="A4" s="303"/>
      <c r="B4" s="139" t="s">
        <v>29</v>
      </c>
      <c r="C4" s="323"/>
      <c r="D4" s="320" t="s">
        <v>29</v>
      </c>
      <c r="E4" s="320" t="s">
        <v>29</v>
      </c>
    </row>
    <row r="5" spans="1:9" ht="25.2" customHeight="1" x14ac:dyDescent="0.3">
      <c r="A5" s="57" t="s">
        <v>245</v>
      </c>
      <c r="B5" s="140">
        <f>SUMIF('不用印-實際支出'!$D$4:$D$300,A5,'不用印-實際支出'!$E$4:$E$300)</f>
        <v>0</v>
      </c>
      <c r="C5" s="144"/>
      <c r="D5" s="145"/>
      <c r="E5" s="138"/>
    </row>
    <row r="6" spans="1:9" ht="25.2" customHeight="1" x14ac:dyDescent="0.3">
      <c r="A6" s="58" t="s">
        <v>246</v>
      </c>
      <c r="B6" s="140">
        <f>SUMIF('不用印-實際支出'!$D$4:$D$300,A6,'不用印-實際支出'!$E$4:$E$300)</f>
        <v>0</v>
      </c>
      <c r="C6" s="146"/>
      <c r="D6" s="73"/>
      <c r="E6" s="147"/>
      <c r="F6" s="20"/>
      <c r="G6" s="20"/>
      <c r="H6" s="20"/>
      <c r="I6" s="20"/>
    </row>
    <row r="7" spans="1:9" ht="25.2" customHeight="1" x14ac:dyDescent="0.3">
      <c r="A7" s="58" t="s">
        <v>247</v>
      </c>
      <c r="B7" s="140">
        <f>SUMIF('不用印-實際支出'!$D$4:$D$300,A7,'不用印-實際支出'!$E$4:$E$300)</f>
        <v>0</v>
      </c>
      <c r="C7" s="146"/>
      <c r="D7" s="73"/>
      <c r="E7" s="147"/>
      <c r="F7" s="21"/>
      <c r="G7" s="21"/>
      <c r="H7" s="21"/>
      <c r="I7" s="21"/>
    </row>
    <row r="8" spans="1:9" ht="25.2" customHeight="1" x14ac:dyDescent="0.3">
      <c r="A8" s="58" t="s">
        <v>248</v>
      </c>
      <c r="B8" s="140">
        <f>SUMIF('不用印-實際支出'!$D$4:$D$300,A8,'不用印-實際支出'!$E$4:$E$300)</f>
        <v>0</v>
      </c>
      <c r="C8" s="146"/>
      <c r="D8" s="73"/>
      <c r="E8" s="394"/>
      <c r="F8" s="20"/>
      <c r="G8" s="20"/>
      <c r="H8" s="20"/>
      <c r="I8" s="20"/>
    </row>
    <row r="9" spans="1:9" ht="25.2" customHeight="1" x14ac:dyDescent="0.3">
      <c r="A9" s="57" t="s">
        <v>74</v>
      </c>
      <c r="B9" s="140">
        <f>SUMIF('不用印-實際支出'!$D$4:$D$300,A9,'不用印-實際支出'!$E$4:$E$300)</f>
        <v>0</v>
      </c>
      <c r="C9" s="144"/>
      <c r="D9" s="145"/>
      <c r="E9" s="149"/>
    </row>
    <row r="10" spans="1:9" ht="25.2" customHeight="1" x14ac:dyDescent="0.3">
      <c r="A10" s="58" t="s">
        <v>75</v>
      </c>
      <c r="B10" s="140">
        <f>SUMIF('不用印-實際支出'!$D$4:$D$300,A10,'不用印-實際支出'!$E$4:$E$300)</f>
        <v>0</v>
      </c>
      <c r="C10" s="146"/>
      <c r="D10" s="73"/>
      <c r="E10" s="147"/>
      <c r="F10" s="20"/>
      <c r="G10" s="20"/>
      <c r="H10" s="20"/>
      <c r="I10" s="20"/>
    </row>
    <row r="11" spans="1:9" ht="25.2" customHeight="1" x14ac:dyDescent="0.3">
      <c r="A11" s="58" t="s">
        <v>76</v>
      </c>
      <c r="B11" s="140">
        <f>SUMIF('不用印-實際支出'!$D$4:$D$300,A11,'不用印-實際支出'!$E$4:$E$300)</f>
        <v>0</v>
      </c>
      <c r="C11" s="146"/>
      <c r="D11" s="73"/>
      <c r="E11" s="147"/>
      <c r="F11" s="21"/>
      <c r="G11" s="21"/>
      <c r="H11" s="21"/>
      <c r="I11" s="21"/>
    </row>
    <row r="12" spans="1:9" ht="25.2" customHeight="1" x14ac:dyDescent="0.3">
      <c r="A12" s="58" t="s">
        <v>77</v>
      </c>
      <c r="B12" s="140">
        <f>SUMIF('不用印-實際支出'!$D$4:$D$300,A12,'不用印-實際支出'!$E$4:$E$300)</f>
        <v>0</v>
      </c>
      <c r="C12" s="146"/>
      <c r="D12" s="73"/>
      <c r="E12" s="147"/>
      <c r="F12" s="20"/>
      <c r="G12" s="20"/>
      <c r="H12" s="20"/>
      <c r="I12" s="20"/>
    </row>
    <row r="13" spans="1:9" ht="25.2" customHeight="1" x14ac:dyDescent="0.3">
      <c r="A13" s="58" t="s">
        <v>78</v>
      </c>
      <c r="B13" s="140">
        <f>SUMIF('不用印-實際支出'!$D$4:$D$300,A13,'不用印-實際支出'!$E$4:$E$300)</f>
        <v>0</v>
      </c>
      <c r="C13" s="146"/>
      <c r="D13" s="73"/>
      <c r="E13" s="147"/>
      <c r="F13" s="20"/>
      <c r="G13" s="20"/>
      <c r="H13" s="20"/>
      <c r="I13" s="20"/>
    </row>
    <row r="14" spans="1:9" ht="25.2" customHeight="1" x14ac:dyDescent="0.3">
      <c r="A14" s="58" t="s">
        <v>79</v>
      </c>
      <c r="B14" s="140">
        <f>SUMIF('不用印-實際支出'!$D$4:$D$300,A14,'不用印-實際支出'!$E$4:$E$300)</f>
        <v>0</v>
      </c>
      <c r="C14" s="146"/>
      <c r="D14" s="73"/>
      <c r="E14" s="147"/>
      <c r="F14" s="20"/>
      <c r="G14" s="20"/>
      <c r="H14" s="20"/>
      <c r="I14" s="20"/>
    </row>
    <row r="15" spans="1:9" ht="25.2" customHeight="1" x14ac:dyDescent="0.3">
      <c r="A15" s="58" t="s">
        <v>80</v>
      </c>
      <c r="B15" s="140">
        <f>SUMIF('不用印-實際支出'!$D$4:$D$300,A15,'不用印-實際支出'!$E$4:$E$300)</f>
        <v>0</v>
      </c>
      <c r="C15" s="146"/>
      <c r="D15" s="73"/>
      <c r="E15" s="147"/>
      <c r="F15" s="20"/>
      <c r="G15" s="20"/>
      <c r="H15" s="20"/>
      <c r="I15" s="20"/>
    </row>
    <row r="16" spans="1:9" ht="25.2" customHeight="1" x14ac:dyDescent="0.3">
      <c r="A16" s="58" t="s">
        <v>81</v>
      </c>
      <c r="B16" s="140">
        <f>SUMIF('不用印-實際支出'!$D$4:$D$300,A16,'不用印-實際支出'!$E$4:$E$300)</f>
        <v>0</v>
      </c>
      <c r="C16" s="146"/>
      <c r="D16" s="73"/>
      <c r="E16" s="147"/>
      <c r="F16" s="20"/>
      <c r="G16" s="20"/>
      <c r="H16" s="20"/>
      <c r="I16" s="20"/>
    </row>
    <row r="17" spans="1:9" ht="25.2" customHeight="1" x14ac:dyDescent="0.3">
      <c r="A17" s="59" t="s">
        <v>88</v>
      </c>
      <c r="B17" s="140">
        <f>SUMIF('不用印-實際支出'!$D$4:$D$300,A17,'不用印-實際支出'!$E$4:$E$300)</f>
        <v>0</v>
      </c>
      <c r="C17" s="146"/>
      <c r="D17" s="73"/>
      <c r="E17" s="147"/>
      <c r="F17" s="20"/>
      <c r="G17" s="20"/>
      <c r="H17" s="20"/>
      <c r="I17" s="20"/>
    </row>
    <row r="18" spans="1:9" ht="25.2" customHeight="1" x14ac:dyDescent="0.3">
      <c r="A18" s="59" t="s">
        <v>149</v>
      </c>
      <c r="B18" s="140">
        <f>SUMIF('不用印-實際支出'!$D$4:$D$300,A18,'不用印-實際支出'!$E$4:$E$300)</f>
        <v>0</v>
      </c>
      <c r="C18" s="146"/>
      <c r="D18" s="73"/>
      <c r="E18" s="147"/>
      <c r="F18" s="22"/>
      <c r="G18" s="22"/>
      <c r="H18" s="22"/>
      <c r="I18" s="22"/>
    </row>
    <row r="19" spans="1:9" ht="25.2" customHeight="1" x14ac:dyDescent="0.3">
      <c r="A19" s="59" t="s">
        <v>150</v>
      </c>
      <c r="B19" s="140">
        <f>SUMIF('不用印-實際支出'!$D$4:$D$300,A19,'不用印-實際支出'!$E$4:$E$300)</f>
        <v>0</v>
      </c>
      <c r="C19" s="146"/>
      <c r="D19" s="73"/>
      <c r="E19" s="147"/>
      <c r="F19" s="22"/>
      <c r="G19" s="22"/>
      <c r="H19" s="22"/>
      <c r="I19" s="22"/>
    </row>
    <row r="20" spans="1:9" ht="25.2" customHeight="1" x14ac:dyDescent="0.3">
      <c r="A20" s="59" t="s">
        <v>87</v>
      </c>
      <c r="B20" s="140">
        <f>SUMIF('不用印-實際支出'!$D$4:$D$300,A20,'不用印-實際支出'!$E$4:$E$300)</f>
        <v>0</v>
      </c>
      <c r="C20" s="146"/>
      <c r="D20" s="73"/>
      <c r="E20" s="147"/>
      <c r="F20" s="20"/>
      <c r="G20" s="20"/>
      <c r="H20" s="20"/>
      <c r="I20" s="20"/>
    </row>
    <row r="21" spans="1:9" ht="25.2" customHeight="1" x14ac:dyDescent="0.3">
      <c r="A21" s="59" t="s">
        <v>83</v>
      </c>
      <c r="B21" s="140">
        <f>SUMIF('不用印-實際支出'!$D$4:$D$300,A21,'不用印-實際支出'!$E$4:$E$300)</f>
        <v>0</v>
      </c>
      <c r="C21" s="146"/>
      <c r="D21" s="73"/>
      <c r="E21" s="147"/>
      <c r="F21" s="20"/>
      <c r="G21" s="20"/>
      <c r="H21" s="20"/>
      <c r="I21" s="20"/>
    </row>
    <row r="22" spans="1:9" ht="25.2" customHeight="1" x14ac:dyDescent="0.3">
      <c r="A22" s="59" t="s">
        <v>84</v>
      </c>
      <c r="B22" s="140">
        <f>SUMIF('不用印-實際支出'!$D$4:$D$300,A22,'不用印-實際支出'!$E$4:$E$300)</f>
        <v>0</v>
      </c>
      <c r="C22" s="146"/>
      <c r="D22" s="73"/>
      <c r="E22" s="147"/>
      <c r="F22" s="20"/>
      <c r="G22" s="20"/>
      <c r="H22" s="20"/>
      <c r="I22" s="20"/>
    </row>
    <row r="23" spans="1:9" ht="25.2" customHeight="1" x14ac:dyDescent="0.3">
      <c r="A23" s="59" t="s">
        <v>85</v>
      </c>
      <c r="B23" s="140">
        <f>SUMIF('不用印-實際支出'!$D$4:$D$300,A23,'不用印-實際支出'!$E$4:$E$300)</f>
        <v>0</v>
      </c>
      <c r="C23" s="146"/>
      <c r="D23" s="73"/>
      <c r="E23" s="147"/>
      <c r="F23" s="20"/>
      <c r="G23" s="20"/>
      <c r="H23" s="20"/>
      <c r="I23" s="20"/>
    </row>
    <row r="24" spans="1:9" ht="25.2" customHeight="1" x14ac:dyDescent="0.3">
      <c r="A24" s="59" t="s">
        <v>86</v>
      </c>
      <c r="B24" s="140">
        <f>SUMIF('不用印-實際支出'!$D$4:$D$300,A24,'不用印-實際支出'!$E$4:$E$300)</f>
        <v>0</v>
      </c>
      <c r="C24" s="146"/>
      <c r="D24" s="73"/>
      <c r="E24" s="147"/>
      <c r="F24" s="20"/>
      <c r="G24" s="20"/>
      <c r="H24" s="20"/>
      <c r="I24" s="20"/>
    </row>
    <row r="25" spans="1:9" ht="25.2" customHeight="1" x14ac:dyDescent="0.3">
      <c r="A25" s="59" t="s">
        <v>82</v>
      </c>
      <c r="B25" s="140">
        <f>SUMIF('不用印-實際支出'!$D$4:$D$300,A25,'不用印-實際支出'!$E$4:$E$300)</f>
        <v>0</v>
      </c>
      <c r="C25" s="146"/>
      <c r="D25" s="73"/>
      <c r="E25" s="147"/>
      <c r="F25" s="20"/>
      <c r="G25" s="20"/>
      <c r="H25" s="20"/>
      <c r="I25" s="20"/>
    </row>
    <row r="26" spans="1:9" ht="25.2" customHeight="1" x14ac:dyDescent="0.3">
      <c r="A26" s="59" t="s">
        <v>89</v>
      </c>
      <c r="B26" s="140">
        <f>SUMIF('不用印-實際支出'!$D$4:$D$300,A26,'不用印-實際支出'!$E$4:$E$300)</f>
        <v>0</v>
      </c>
      <c r="C26" s="146"/>
      <c r="D26" s="73"/>
      <c r="E26" s="147"/>
      <c r="F26" s="20"/>
      <c r="G26" s="20"/>
      <c r="H26" s="20"/>
      <c r="I26" s="20"/>
    </row>
    <row r="27" spans="1:9" ht="25.2" customHeight="1" x14ac:dyDescent="0.3">
      <c r="A27" s="59" t="s">
        <v>102</v>
      </c>
      <c r="B27" s="140">
        <f>SUMIF('不用印-實際支出'!$D$4:$D$300,A27,'不用印-實際支出'!$E$4:$E$300)</f>
        <v>0</v>
      </c>
      <c r="C27" s="146" t="s">
        <v>26</v>
      </c>
      <c r="D27" s="73" t="s">
        <v>26</v>
      </c>
      <c r="E27" s="147" t="s">
        <v>26</v>
      </c>
      <c r="F27" s="20"/>
      <c r="G27" s="20"/>
      <c r="H27" s="20"/>
      <c r="I27" s="20"/>
    </row>
    <row r="28" spans="1:9" ht="25.2" customHeight="1" x14ac:dyDescent="0.3">
      <c r="A28" s="59" t="s">
        <v>90</v>
      </c>
      <c r="B28" s="140">
        <f>SUMIF('不用印-實際支出'!$D$4:$D$300,A28,'不用印-實際支出'!$E$4:$E$300)</f>
        <v>0</v>
      </c>
      <c r="C28" s="146"/>
      <c r="D28" s="73"/>
      <c r="E28" s="147"/>
      <c r="F28" s="20"/>
      <c r="G28" s="20"/>
      <c r="H28" s="20"/>
      <c r="I28" s="20"/>
    </row>
    <row r="29" spans="1:9" ht="25.2" customHeight="1" x14ac:dyDescent="0.3">
      <c r="A29" s="59" t="s">
        <v>107</v>
      </c>
      <c r="B29" s="140">
        <f>SUMIF('不用印-實際支出'!$D$4:$D$300,A29,'不用印-實際支出'!$E$4:$E$300)</f>
        <v>0</v>
      </c>
      <c r="C29" s="146"/>
      <c r="D29" s="73"/>
      <c r="E29" s="147"/>
      <c r="F29" s="20"/>
      <c r="G29" s="20"/>
      <c r="H29" s="20"/>
      <c r="I29" s="20"/>
    </row>
    <row r="30" spans="1:9" ht="25.2" customHeight="1" x14ac:dyDescent="0.3">
      <c r="A30" s="58" t="s">
        <v>91</v>
      </c>
      <c r="B30" s="140">
        <f>SUMIF('不用印-實際支出'!$D$4:$D$300,A30,'不用印-實際支出'!$E$4:$E$300)</f>
        <v>0</v>
      </c>
      <c r="C30" s="146"/>
      <c r="D30" s="73"/>
      <c r="E30" s="147"/>
      <c r="F30" s="20"/>
      <c r="G30" s="20"/>
      <c r="H30" s="20"/>
      <c r="I30" s="20"/>
    </row>
    <row r="31" spans="1:9" ht="25.2" customHeight="1" x14ac:dyDescent="0.3">
      <c r="A31" s="58" t="s">
        <v>92</v>
      </c>
      <c r="B31" s="140">
        <f>SUMIF('不用印-實際支出'!$D$4:$D$300,A31,'不用印-實際支出'!$E$4:$E$300)</f>
        <v>0</v>
      </c>
      <c r="C31" s="146"/>
      <c r="D31" s="73"/>
      <c r="E31" s="147"/>
      <c r="F31" s="20"/>
      <c r="G31" s="20"/>
      <c r="H31" s="20"/>
      <c r="I31" s="20"/>
    </row>
    <row r="32" spans="1:9" ht="25.2" customHeight="1" x14ac:dyDescent="0.3">
      <c r="A32" s="58" t="s">
        <v>93</v>
      </c>
      <c r="B32" s="140">
        <f>SUMIF('不用印-實際支出'!$D$4:$D$300,A32,'不用印-實際支出'!$E$4:$E$300)</f>
        <v>0</v>
      </c>
      <c r="C32" s="146"/>
      <c r="D32" s="73"/>
      <c r="E32" s="147"/>
      <c r="F32" s="20"/>
      <c r="G32" s="20"/>
      <c r="H32" s="20"/>
      <c r="I32" s="20"/>
    </row>
    <row r="33" spans="1:9" ht="25.2" customHeight="1" x14ac:dyDescent="0.3">
      <c r="A33" s="60" t="s">
        <v>94</v>
      </c>
      <c r="B33" s="140">
        <f>SUMIF('不用印-實際支出'!$D$4:$D$300,A33,'不用印-實際支出'!$E$4:$E$300)</f>
        <v>0</v>
      </c>
      <c r="C33" s="146"/>
      <c r="D33" s="73"/>
      <c r="E33" s="147"/>
      <c r="F33" s="20"/>
      <c r="G33" s="20"/>
      <c r="H33" s="20"/>
      <c r="I33" s="20"/>
    </row>
    <row r="34" spans="1:9" ht="25.2" customHeight="1" x14ac:dyDescent="0.3">
      <c r="A34" s="61" t="s">
        <v>95</v>
      </c>
      <c r="B34" s="140">
        <f>SUMIF('不用印-實際支出'!$D$4:$D$300,A34,'不用印-實際支出'!$E$4:$E$300)</f>
        <v>0</v>
      </c>
      <c r="C34" s="146"/>
      <c r="D34" s="73"/>
      <c r="E34" s="147"/>
      <c r="F34" s="20"/>
      <c r="G34" s="20"/>
      <c r="H34" s="20"/>
      <c r="I34" s="20"/>
    </row>
    <row r="35" spans="1:9" ht="25.2" customHeight="1" x14ac:dyDescent="0.3">
      <c r="A35" s="62" t="s">
        <v>96</v>
      </c>
      <c r="B35" s="140">
        <f>SUMIF('不用印-實際支出'!$D$4:$D$300,A35,'不用印-實際支出'!$E$4:$E$300)</f>
        <v>0</v>
      </c>
      <c r="C35" s="146"/>
      <c r="D35" s="73"/>
      <c r="E35" s="147"/>
      <c r="F35" s="20"/>
      <c r="G35" s="20"/>
      <c r="H35" s="20"/>
      <c r="I35" s="20"/>
    </row>
    <row r="36" spans="1:9" ht="25.2" customHeight="1" x14ac:dyDescent="0.3">
      <c r="A36" s="62" t="s">
        <v>159</v>
      </c>
      <c r="B36" s="140">
        <f>SUMIF('不用印-實際支出'!$D$4:$D$300,A36,'不用印-實際支出'!$E$4:$E$300)</f>
        <v>0</v>
      </c>
      <c r="C36" s="146"/>
      <c r="D36" s="73"/>
      <c r="E36" s="147"/>
      <c r="F36" s="20"/>
      <c r="G36" s="20"/>
      <c r="H36" s="20"/>
      <c r="I36" s="20"/>
    </row>
    <row r="37" spans="1:9" ht="25.2" customHeight="1" thickBot="1" x14ac:dyDescent="0.35">
      <c r="A37" s="63" t="s">
        <v>160</v>
      </c>
      <c r="B37" s="140">
        <f>SUMIF('不用印-實際支出'!$D$4:$D$300,A37,'不用印-實際支出'!$E$4:$E$300)</f>
        <v>0</v>
      </c>
      <c r="C37" s="148"/>
      <c r="D37" s="74"/>
      <c r="E37" s="137"/>
      <c r="F37" s="20"/>
      <c r="G37" s="20"/>
      <c r="H37" s="20"/>
      <c r="I37" s="20"/>
    </row>
    <row r="38" spans="1:9" ht="40.200000000000003" customHeight="1" thickTop="1" thickBot="1" x14ac:dyDescent="0.35">
      <c r="A38" s="64" t="s">
        <v>199</v>
      </c>
      <c r="B38" s="141">
        <f>SUM(B5:B37)</f>
        <v>0</v>
      </c>
      <c r="C38" s="316"/>
      <c r="D38" s="317"/>
      <c r="E38" s="318"/>
      <c r="F38" s="20"/>
      <c r="G38" s="20"/>
      <c r="H38" s="20"/>
      <c r="I38" s="20"/>
    </row>
    <row r="39" spans="1:9" ht="25.2" customHeight="1" x14ac:dyDescent="0.3">
      <c r="A39" s="57" t="s">
        <v>74</v>
      </c>
      <c r="B39" s="142">
        <f>SUMIF('不用印-實際支出'!$I$4:$I$300,A39,'不用印-實際支出'!$J$4:$J$300)</f>
        <v>0</v>
      </c>
      <c r="C39" s="146"/>
      <c r="D39" s="73"/>
      <c r="E39" s="147"/>
      <c r="F39" s="20"/>
      <c r="G39" s="20"/>
      <c r="H39" s="20"/>
      <c r="I39" s="20"/>
    </row>
    <row r="40" spans="1:9" ht="25.2" customHeight="1" x14ac:dyDescent="0.3">
      <c r="A40" s="58" t="s">
        <v>75</v>
      </c>
      <c r="B40" s="142">
        <f>SUMIF('不用印-實際支出'!$I$4:$I$300,A40,'不用印-實際支出'!$J$4:$J$300)</f>
        <v>0</v>
      </c>
      <c r="C40" s="146"/>
      <c r="D40" s="73"/>
      <c r="E40" s="147"/>
      <c r="F40" s="20"/>
      <c r="G40" s="20"/>
      <c r="H40" s="20"/>
      <c r="I40" s="20"/>
    </row>
    <row r="41" spans="1:9" ht="25.2" customHeight="1" x14ac:dyDescent="0.3">
      <c r="A41" s="58" t="s">
        <v>76</v>
      </c>
      <c r="B41" s="142">
        <f>SUMIF('不用印-實際支出'!$I$4:$I$300,A41,'不用印-實際支出'!$J$4:$J$300)</f>
        <v>0</v>
      </c>
      <c r="C41" s="146"/>
      <c r="D41" s="73"/>
      <c r="E41" s="147"/>
      <c r="F41" s="20"/>
      <c r="G41" s="20"/>
      <c r="H41" s="20"/>
      <c r="I41" s="20"/>
    </row>
    <row r="42" spans="1:9" ht="25.2" customHeight="1" x14ac:dyDescent="0.3">
      <c r="A42" s="58" t="s">
        <v>77</v>
      </c>
      <c r="B42" s="142">
        <f>SUMIF('不用印-實際支出'!$I$4:$I$300,A42,'不用印-實際支出'!$J$4:$J$300)</f>
        <v>0</v>
      </c>
      <c r="C42" s="146"/>
      <c r="D42" s="73"/>
      <c r="E42" s="147"/>
      <c r="F42" s="20"/>
      <c r="G42" s="20"/>
      <c r="H42" s="20"/>
      <c r="I42" s="20"/>
    </row>
    <row r="43" spans="1:9" ht="25.2" customHeight="1" x14ac:dyDescent="0.3">
      <c r="A43" s="58" t="s">
        <v>78</v>
      </c>
      <c r="B43" s="142">
        <f>SUMIF('不用印-實際支出'!$I$4:$I$300,A43,'不用印-實際支出'!$J$4:$J$300)</f>
        <v>0</v>
      </c>
      <c r="C43" s="146"/>
      <c r="D43" s="73"/>
      <c r="E43" s="147"/>
      <c r="F43" s="20"/>
      <c r="G43" s="20"/>
      <c r="H43" s="20"/>
      <c r="I43" s="20"/>
    </row>
    <row r="44" spans="1:9" ht="25.2" customHeight="1" x14ac:dyDescent="0.3">
      <c r="A44" s="58" t="s">
        <v>79</v>
      </c>
      <c r="B44" s="142">
        <f>SUMIF('不用印-實際支出'!$I$4:$I$300,A44,'不用印-實際支出'!$J$4:$J$300)</f>
        <v>0</v>
      </c>
      <c r="C44" s="146"/>
      <c r="D44" s="73"/>
      <c r="E44" s="147"/>
      <c r="F44" s="20"/>
      <c r="G44" s="20"/>
      <c r="H44" s="20"/>
      <c r="I44" s="20"/>
    </row>
    <row r="45" spans="1:9" ht="25.2" customHeight="1" x14ac:dyDescent="0.3">
      <c r="A45" s="58" t="s">
        <v>80</v>
      </c>
      <c r="B45" s="142">
        <f>SUMIF('不用印-實際支出'!$I$4:$I$300,A45,'不用印-實際支出'!$J$4:$J$300)</f>
        <v>0</v>
      </c>
      <c r="C45" s="146"/>
      <c r="D45" s="73"/>
      <c r="E45" s="147"/>
      <c r="F45" s="20"/>
      <c r="G45" s="20"/>
      <c r="H45" s="20"/>
      <c r="I45" s="20"/>
    </row>
    <row r="46" spans="1:9" ht="25.2" customHeight="1" x14ac:dyDescent="0.3">
      <c r="A46" s="58" t="s">
        <v>81</v>
      </c>
      <c r="B46" s="142">
        <f>SUMIF('不用印-實際支出'!$I$4:$I$300,A46,'不用印-實際支出'!$J$4:$J$300)</f>
        <v>0</v>
      </c>
      <c r="C46" s="146"/>
      <c r="D46" s="73"/>
      <c r="E46" s="147"/>
      <c r="F46" s="20"/>
      <c r="G46" s="20"/>
      <c r="H46" s="20"/>
      <c r="I46" s="20"/>
    </row>
    <row r="47" spans="1:9" ht="25.2" customHeight="1" x14ac:dyDescent="0.3">
      <c r="A47" s="59" t="s">
        <v>88</v>
      </c>
      <c r="B47" s="142">
        <f>SUMIF('不用印-實際支出'!$I$4:$I$300,A47,'不用印-實際支出'!$J$4:$J$300)</f>
        <v>0</v>
      </c>
      <c r="C47" s="146"/>
      <c r="D47" s="73"/>
      <c r="E47" s="147"/>
      <c r="F47" s="20"/>
      <c r="G47" s="20"/>
      <c r="H47" s="20"/>
      <c r="I47" s="20"/>
    </row>
    <row r="48" spans="1:9" ht="25.2" customHeight="1" x14ac:dyDescent="0.3">
      <c r="A48" s="59" t="s">
        <v>149</v>
      </c>
      <c r="B48" s="142">
        <f>SUMIF('不用印-實際支出'!$I$4:$I$300,A48,'不用印-實際支出'!$J$4:$J$300)</f>
        <v>0</v>
      </c>
      <c r="C48" s="146"/>
      <c r="D48" s="73"/>
      <c r="E48" s="147"/>
      <c r="F48" s="20"/>
      <c r="G48" s="20"/>
      <c r="H48" s="20"/>
      <c r="I48" s="20"/>
    </row>
    <row r="49" spans="1:9" ht="25.2" customHeight="1" x14ac:dyDescent="0.3">
      <c r="A49" s="59" t="s">
        <v>150</v>
      </c>
      <c r="B49" s="142">
        <f>SUMIF('不用印-實際支出'!$I$4:$I$300,A49,'不用印-實際支出'!$J$4:$J$300)</f>
        <v>0</v>
      </c>
      <c r="C49" s="146"/>
      <c r="D49" s="73"/>
      <c r="E49" s="147"/>
      <c r="F49" s="20"/>
      <c r="G49" s="20"/>
      <c r="H49" s="20"/>
      <c r="I49" s="20"/>
    </row>
    <row r="50" spans="1:9" ht="25.2" customHeight="1" x14ac:dyDescent="0.3">
      <c r="A50" s="59" t="s">
        <v>87</v>
      </c>
      <c r="B50" s="142">
        <f>SUMIF('不用印-實際支出'!$I$4:$I$300,A50,'不用印-實際支出'!$J$4:$J$300)</f>
        <v>0</v>
      </c>
      <c r="C50" s="146"/>
      <c r="D50" s="73"/>
      <c r="E50" s="147"/>
      <c r="F50" s="20"/>
      <c r="G50" s="20"/>
      <c r="H50" s="20"/>
      <c r="I50" s="20"/>
    </row>
    <row r="51" spans="1:9" ht="25.2" customHeight="1" x14ac:dyDescent="0.3">
      <c r="A51" s="59" t="s">
        <v>83</v>
      </c>
      <c r="B51" s="142">
        <f>SUMIF('不用印-實際支出'!$I$4:$I$300,A51,'不用印-實際支出'!$J$4:$J$300)</f>
        <v>0</v>
      </c>
      <c r="C51" s="146"/>
      <c r="D51" s="73"/>
      <c r="E51" s="147"/>
      <c r="F51" s="20"/>
      <c r="G51" s="20"/>
      <c r="H51" s="20"/>
      <c r="I51" s="20"/>
    </row>
    <row r="52" spans="1:9" ht="25.2" customHeight="1" x14ac:dyDescent="0.3">
      <c r="A52" s="59" t="s">
        <v>84</v>
      </c>
      <c r="B52" s="142">
        <f>SUMIF('不用印-實際支出'!$I$4:$I$300,A52,'不用印-實際支出'!$J$4:$J$300)</f>
        <v>0</v>
      </c>
      <c r="C52" s="146"/>
      <c r="D52" s="73"/>
      <c r="E52" s="147"/>
      <c r="F52" s="20"/>
      <c r="G52" s="20"/>
      <c r="H52" s="20"/>
      <c r="I52" s="20"/>
    </row>
    <row r="53" spans="1:9" ht="25.2" customHeight="1" x14ac:dyDescent="0.3">
      <c r="A53" s="59" t="s">
        <v>85</v>
      </c>
      <c r="B53" s="142">
        <f>SUMIF('不用印-實際支出'!$I$4:$I$300,A53,'不用印-實際支出'!$J$4:$J$300)</f>
        <v>0</v>
      </c>
      <c r="C53" s="146"/>
      <c r="D53" s="73"/>
      <c r="E53" s="147"/>
      <c r="F53" s="20"/>
      <c r="G53" s="20"/>
      <c r="H53" s="20"/>
      <c r="I53" s="20"/>
    </row>
    <row r="54" spans="1:9" ht="25.2" customHeight="1" x14ac:dyDescent="0.3">
      <c r="A54" s="59" t="s">
        <v>86</v>
      </c>
      <c r="B54" s="142">
        <f>SUMIF('不用印-實際支出'!$I$4:$I$300,A54,'不用印-實際支出'!$J$4:$J$300)</f>
        <v>0</v>
      </c>
      <c r="C54" s="146"/>
      <c r="D54" s="73"/>
      <c r="E54" s="147"/>
      <c r="F54" s="20"/>
      <c r="G54" s="20"/>
      <c r="H54" s="20"/>
      <c r="I54" s="20"/>
    </row>
    <row r="55" spans="1:9" ht="25.2" customHeight="1" x14ac:dyDescent="0.3">
      <c r="A55" s="59" t="s">
        <v>82</v>
      </c>
      <c r="B55" s="142">
        <f>SUMIF('不用印-實際支出'!$I$4:$I$300,A55,'不用印-實際支出'!$J$4:$J$300)</f>
        <v>0</v>
      </c>
      <c r="C55" s="146"/>
      <c r="D55" s="73"/>
      <c r="E55" s="147"/>
      <c r="F55" s="20"/>
      <c r="G55" s="20"/>
      <c r="H55" s="20"/>
      <c r="I55" s="20"/>
    </row>
    <row r="56" spans="1:9" ht="25.2" customHeight="1" x14ac:dyDescent="0.3">
      <c r="A56" s="59" t="s">
        <v>89</v>
      </c>
      <c r="B56" s="142">
        <f>SUMIF('不用印-實際支出'!$I$4:$I$300,A56,'不用印-實際支出'!$J$4:$J$300)</f>
        <v>0</v>
      </c>
      <c r="C56" s="146"/>
      <c r="D56" s="73"/>
      <c r="E56" s="147"/>
      <c r="F56" s="20"/>
      <c r="G56" s="20"/>
      <c r="H56" s="20"/>
      <c r="I56" s="20"/>
    </row>
    <row r="57" spans="1:9" ht="25.2" customHeight="1" x14ac:dyDescent="0.3">
      <c r="A57" s="59" t="s">
        <v>102</v>
      </c>
      <c r="B57" s="142">
        <f>SUMIF('不用印-實際支出'!$I$4:$I$300,A57,'不用印-實際支出'!$J$4:$J$300)</f>
        <v>0</v>
      </c>
      <c r="C57" s="146" t="s">
        <v>26</v>
      </c>
      <c r="D57" s="73" t="s">
        <v>26</v>
      </c>
      <c r="E57" s="147" t="s">
        <v>26</v>
      </c>
      <c r="F57" s="20"/>
      <c r="G57" s="20"/>
      <c r="H57" s="20"/>
      <c r="I57" s="20"/>
    </row>
    <row r="58" spans="1:9" ht="25.2" customHeight="1" x14ac:dyDescent="0.3">
      <c r="A58" s="59" t="s">
        <v>90</v>
      </c>
      <c r="B58" s="142">
        <f>SUMIF('不用印-實際支出'!$I$4:$I$300,A58,'不用印-實際支出'!$J$4:$J$300)</f>
        <v>0</v>
      </c>
      <c r="C58" s="146"/>
      <c r="D58" s="73"/>
      <c r="E58" s="147"/>
      <c r="F58" s="20"/>
      <c r="G58" s="20"/>
      <c r="H58" s="20"/>
      <c r="I58" s="20"/>
    </row>
    <row r="59" spans="1:9" ht="25.2" customHeight="1" x14ac:dyDescent="0.3">
      <c r="A59" s="59" t="s">
        <v>107</v>
      </c>
      <c r="B59" s="142">
        <f>SUMIF('不用印-實際支出'!$I$4:$I$300,A59,'不用印-實際支出'!$J$4:$J$300)</f>
        <v>0</v>
      </c>
      <c r="C59" s="146"/>
      <c r="D59" s="73"/>
      <c r="E59" s="147"/>
      <c r="F59" s="20"/>
      <c r="G59" s="20"/>
      <c r="H59" s="20"/>
      <c r="I59" s="20"/>
    </row>
    <row r="60" spans="1:9" ht="25.2" customHeight="1" x14ac:dyDescent="0.3">
      <c r="A60" s="58" t="s">
        <v>91</v>
      </c>
      <c r="B60" s="142">
        <f>SUMIF('不用印-實際支出'!$I$4:$I$300,A60,'不用印-實際支出'!$J$4:$J$300)</f>
        <v>0</v>
      </c>
      <c r="C60" s="146"/>
      <c r="D60" s="73"/>
      <c r="E60" s="147"/>
      <c r="F60" s="20"/>
      <c r="G60" s="20"/>
      <c r="H60" s="20"/>
      <c r="I60" s="20"/>
    </row>
    <row r="61" spans="1:9" ht="25.2" customHeight="1" x14ac:dyDescent="0.3">
      <c r="A61" s="58" t="s">
        <v>92</v>
      </c>
      <c r="B61" s="142">
        <f>SUMIF('不用印-實際支出'!$I$4:$I$300,A61,'不用印-實際支出'!$J$4:$J$300)</f>
        <v>0</v>
      </c>
      <c r="C61" s="146"/>
      <c r="D61" s="73"/>
      <c r="E61" s="147"/>
      <c r="F61" s="20"/>
      <c r="G61" s="20"/>
      <c r="H61" s="20"/>
      <c r="I61" s="20"/>
    </row>
    <row r="62" spans="1:9" ht="25.2" customHeight="1" x14ac:dyDescent="0.3">
      <c r="A62" s="58" t="s">
        <v>93</v>
      </c>
      <c r="B62" s="142">
        <f>SUMIF('不用印-實際支出'!$I$4:$I$300,A62,'不用印-實際支出'!$J$4:$J$300)</f>
        <v>0</v>
      </c>
      <c r="C62" s="146"/>
      <c r="D62" s="73"/>
      <c r="E62" s="147"/>
      <c r="F62" s="20"/>
      <c r="G62" s="20"/>
      <c r="H62" s="20"/>
      <c r="I62" s="20"/>
    </row>
    <row r="63" spans="1:9" ht="25.2" customHeight="1" x14ac:dyDescent="0.3">
      <c r="A63" s="60" t="s">
        <v>94</v>
      </c>
      <c r="B63" s="142">
        <f>SUMIF('不用印-實際支出'!$I$4:$I$300,A63,'不用印-實際支出'!$J$4:$J$300)</f>
        <v>0</v>
      </c>
      <c r="C63" s="146"/>
      <c r="D63" s="73"/>
      <c r="E63" s="147"/>
      <c r="F63" s="20"/>
      <c r="G63" s="20"/>
      <c r="H63" s="20"/>
      <c r="I63" s="20"/>
    </row>
    <row r="64" spans="1:9" ht="25.2" customHeight="1" x14ac:dyDescent="0.3">
      <c r="A64" s="61" t="s">
        <v>95</v>
      </c>
      <c r="B64" s="142">
        <f>SUMIF('不用印-實際支出'!$I$4:$I$300,A64,'不用印-實際支出'!$J$4:$J$300)</f>
        <v>0</v>
      </c>
      <c r="C64" s="146"/>
      <c r="D64" s="73"/>
      <c r="E64" s="147"/>
      <c r="F64" s="20"/>
      <c r="G64" s="20"/>
      <c r="H64" s="20"/>
      <c r="I64" s="20"/>
    </row>
    <row r="65" spans="1:9" ht="25.2" customHeight="1" x14ac:dyDescent="0.3">
      <c r="A65" s="62" t="s">
        <v>96</v>
      </c>
      <c r="B65" s="142">
        <f>SUMIF('不用印-實際支出'!$I$4:$I$300,A65,'不用印-實際支出'!$J$4:$J$300)</f>
        <v>0</v>
      </c>
      <c r="C65" s="146"/>
      <c r="D65" s="73"/>
      <c r="E65" s="147"/>
      <c r="F65" s="20"/>
      <c r="G65" s="20"/>
      <c r="H65" s="20"/>
      <c r="I65" s="20"/>
    </row>
    <row r="66" spans="1:9" ht="25.2" customHeight="1" x14ac:dyDescent="0.3">
      <c r="A66" s="62" t="s">
        <v>159</v>
      </c>
      <c r="B66" s="142">
        <f>SUMIF('不用印-實際支出'!$I$4:$I$300,A66,'不用印-實際支出'!$J$4:$J$300)</f>
        <v>0</v>
      </c>
      <c r="C66" s="146"/>
      <c r="D66" s="73"/>
      <c r="E66" s="147"/>
      <c r="F66" s="20"/>
      <c r="G66" s="20"/>
      <c r="H66" s="20"/>
      <c r="I66" s="20"/>
    </row>
    <row r="67" spans="1:9" ht="25.2" customHeight="1" thickBot="1" x14ac:dyDescent="0.35">
      <c r="A67" s="63" t="s">
        <v>160</v>
      </c>
      <c r="B67" s="142">
        <f>SUMIF('不用印-實際支出'!$I$4:$I$300,A67,'不用印-實際支出'!$J$4:$J$300)</f>
        <v>0</v>
      </c>
      <c r="C67" s="148"/>
      <c r="D67" s="74"/>
      <c r="E67" s="137"/>
    </row>
    <row r="68" spans="1:9" ht="40.200000000000003" customHeight="1" thickTop="1" thickBot="1" x14ac:dyDescent="0.35">
      <c r="A68" s="68" t="s">
        <v>202</v>
      </c>
      <c r="B68" s="141">
        <f>SUM(B39:B67)</f>
        <v>0</v>
      </c>
      <c r="C68" s="316"/>
      <c r="D68" s="317"/>
      <c r="E68" s="318"/>
    </row>
    <row r="69" spans="1:9" ht="25.2" customHeight="1" x14ac:dyDescent="0.3">
      <c r="A69" s="66" t="s">
        <v>105</v>
      </c>
      <c r="B69" s="140">
        <f>SUMIF('不用印-實際支出'!$N$4:$N$300,A69,'不用印-實際支出'!$O$4:$O$300)</f>
        <v>0</v>
      </c>
      <c r="C69" s="146"/>
      <c r="D69" s="73"/>
      <c r="E69" s="147"/>
      <c r="F69" s="20"/>
      <c r="G69" s="20"/>
      <c r="H69" s="20"/>
      <c r="I69" s="20"/>
    </row>
    <row r="70" spans="1:9" ht="25.2" customHeight="1" x14ac:dyDescent="0.3">
      <c r="A70" s="58" t="s">
        <v>106</v>
      </c>
      <c r="B70" s="140">
        <f>SUMIF('不用印-實際支出'!$N$4:$N$300,A70,'不用印-實際支出'!$O$4:$O$300)</f>
        <v>0</v>
      </c>
      <c r="C70" s="146"/>
      <c r="D70" s="73"/>
      <c r="E70" s="147"/>
      <c r="F70" s="20"/>
      <c r="G70" s="20"/>
      <c r="H70" s="20"/>
      <c r="I70" s="20"/>
    </row>
    <row r="71" spans="1:9" ht="25.2" customHeight="1" x14ac:dyDescent="0.3">
      <c r="A71" s="59" t="s">
        <v>87</v>
      </c>
      <c r="B71" s="140">
        <f>SUMIF('不用印-實際支出'!$N$4:$N$300,A71,'不用印-實際支出'!$O$4:$O$300)</f>
        <v>0</v>
      </c>
      <c r="C71" s="146"/>
      <c r="D71" s="73"/>
      <c r="E71" s="147"/>
      <c r="F71" s="20"/>
      <c r="G71" s="20"/>
      <c r="H71" s="20"/>
      <c r="I71" s="20"/>
    </row>
    <row r="72" spans="1:9" ht="25.2" customHeight="1" x14ac:dyDescent="0.3">
      <c r="A72" s="59" t="s">
        <v>97</v>
      </c>
      <c r="B72" s="140">
        <f>SUMIF('不用印-實際支出'!$N$4:$N$300,A72,'不用印-實際支出'!$O$4:$O$300)</f>
        <v>0</v>
      </c>
      <c r="C72" s="150"/>
      <c r="D72" s="77"/>
      <c r="E72" s="152"/>
      <c r="F72" s="20"/>
      <c r="G72" s="20"/>
      <c r="H72" s="20"/>
      <c r="I72" s="20"/>
    </row>
    <row r="73" spans="1:9" ht="25.2" customHeight="1" x14ac:dyDescent="0.3">
      <c r="A73" s="59" t="s">
        <v>98</v>
      </c>
      <c r="B73" s="140">
        <f>SUMIF('不用印-實際支出'!$N$4:$N$300,A73,'不用印-實際支出'!$O$4:$O$300)</f>
        <v>0</v>
      </c>
      <c r="C73" s="150"/>
      <c r="D73" s="77"/>
      <c r="E73" s="152"/>
      <c r="F73" s="20"/>
      <c r="G73" s="20"/>
      <c r="H73" s="20"/>
      <c r="I73" s="20"/>
    </row>
    <row r="74" spans="1:9" ht="25.2" customHeight="1" thickBot="1" x14ac:dyDescent="0.35">
      <c r="A74" s="63" t="s">
        <v>99</v>
      </c>
      <c r="B74" s="140">
        <f>SUMIF('不用印-實際支出'!$N$4:$N$300,A74,'不用印-實際支出'!$O$4:$O$300)</f>
        <v>0</v>
      </c>
      <c r="C74" s="150"/>
      <c r="D74" s="76"/>
      <c r="E74" s="151"/>
      <c r="F74" s="20"/>
      <c r="G74" s="20"/>
      <c r="H74" s="20"/>
      <c r="I74" s="20"/>
    </row>
    <row r="75" spans="1:9" ht="40.200000000000003" customHeight="1" thickTop="1" thickBot="1" x14ac:dyDescent="0.35">
      <c r="A75" s="68" t="s">
        <v>203</v>
      </c>
      <c r="B75" s="141">
        <f>SUM(B69:B74)</f>
        <v>0</v>
      </c>
      <c r="C75" s="316"/>
      <c r="D75" s="317"/>
      <c r="E75" s="318"/>
      <c r="F75" s="20"/>
      <c r="G75" s="20"/>
      <c r="H75" s="20"/>
      <c r="I75" s="20"/>
    </row>
    <row r="76" spans="1:9" ht="25.2" customHeight="1" x14ac:dyDescent="0.3">
      <c r="A76" s="62" t="s">
        <v>117</v>
      </c>
      <c r="B76" s="143">
        <f>SUMIF('不用印-實際支出'!$S$4:$S$300,A76,'不用印-實際支出'!$T$4:$T$300)</f>
        <v>0</v>
      </c>
      <c r="C76" s="150"/>
      <c r="D76" s="76"/>
      <c r="E76" s="151"/>
      <c r="F76" s="20"/>
      <c r="G76" s="20"/>
      <c r="H76" s="20"/>
      <c r="I76" s="20"/>
    </row>
    <row r="77" spans="1:9" ht="25.2" customHeight="1" thickBot="1" x14ac:dyDescent="0.35">
      <c r="A77" s="63" t="s">
        <v>118</v>
      </c>
      <c r="B77" s="143">
        <f>SUMIF('不用印-實際支出'!$S$4:$S$300,A77,'不用印-實際支出'!$T$4:$T$300)</f>
        <v>0</v>
      </c>
      <c r="C77" s="150"/>
      <c r="D77" s="76"/>
      <c r="E77" s="151"/>
      <c r="F77" s="20"/>
      <c r="G77" s="20"/>
      <c r="H77" s="20"/>
      <c r="I77" s="20"/>
    </row>
    <row r="78" spans="1:9" ht="40.200000000000003" customHeight="1" thickTop="1" thickBot="1" x14ac:dyDescent="0.35">
      <c r="A78" s="64" t="s">
        <v>206</v>
      </c>
      <c r="B78" s="141">
        <f>SUM(B76:B77)</f>
        <v>0</v>
      </c>
      <c r="C78" s="316"/>
      <c r="D78" s="317"/>
      <c r="E78" s="318"/>
      <c r="F78" s="20"/>
      <c r="G78" s="20"/>
      <c r="H78" s="20"/>
      <c r="I78" s="20"/>
    </row>
    <row r="79" spans="1:9" ht="40.200000000000003" customHeight="1" thickTop="1" thickBot="1" x14ac:dyDescent="0.35">
      <c r="A79" s="68" t="s">
        <v>200</v>
      </c>
      <c r="B79" s="67">
        <f>SUMIF('不用印-實際支出'!$X$4:$X$300,'不用印-實際支出'!U1,'不用印-實際支出'!$Y$4:$Y$300)</f>
        <v>0</v>
      </c>
      <c r="C79" s="316"/>
      <c r="D79" s="317"/>
      <c r="E79" s="318"/>
      <c r="F79" s="20"/>
      <c r="G79" s="20"/>
      <c r="H79" s="20"/>
      <c r="I79" s="20"/>
    </row>
    <row r="80" spans="1:9" ht="25.2" hidden="1" customHeight="1" x14ac:dyDescent="0.3">
      <c r="A80" s="57" t="s">
        <v>74</v>
      </c>
      <c r="B80" s="140">
        <f>SUMIF('不用印-實際支出'!$AC$4:$AC$300,A80,'不用印-實際支出'!$AD$4:$AD$300)</f>
        <v>0</v>
      </c>
      <c r="C80" s="144"/>
      <c r="D80" s="145"/>
      <c r="E80" s="149"/>
    </row>
    <row r="81" spans="1:9" ht="25.2" hidden="1" customHeight="1" x14ac:dyDescent="0.3">
      <c r="A81" s="58" t="s">
        <v>75</v>
      </c>
      <c r="B81" s="140">
        <f>SUMIF('不用印-實際支出'!$AC$4:$AC$300,A81,'不用印-實際支出'!$AD$4:$AD$300)</f>
        <v>0</v>
      </c>
      <c r="C81" s="146"/>
      <c r="D81" s="73"/>
      <c r="E81" s="147"/>
      <c r="F81" s="20"/>
      <c r="G81" s="20"/>
      <c r="H81" s="20"/>
      <c r="I81" s="20"/>
    </row>
    <row r="82" spans="1:9" ht="25.2" hidden="1" customHeight="1" x14ac:dyDescent="0.3">
      <c r="A82" s="58" t="s">
        <v>76</v>
      </c>
      <c r="B82" s="140">
        <f>SUMIF('不用印-實際支出'!$AC$4:$AC$300,A82,'不用印-實際支出'!$AD$4:$AD$300)</f>
        <v>0</v>
      </c>
      <c r="C82" s="146"/>
      <c r="D82" s="73"/>
      <c r="E82" s="147"/>
      <c r="F82" s="21"/>
      <c r="G82" s="21"/>
      <c r="H82" s="21"/>
      <c r="I82" s="21"/>
    </row>
    <row r="83" spans="1:9" ht="25.2" hidden="1" customHeight="1" x14ac:dyDescent="0.3">
      <c r="A83" s="58" t="s">
        <v>77</v>
      </c>
      <c r="B83" s="140">
        <f>SUMIF('不用印-實際支出'!$AC$4:$AC$300,A83,'不用印-實際支出'!$AD$4:$AD$300)</f>
        <v>0</v>
      </c>
      <c r="C83" s="146"/>
      <c r="D83" s="73"/>
      <c r="E83" s="147"/>
      <c r="F83" s="20"/>
      <c r="G83" s="20"/>
      <c r="H83" s="20"/>
      <c r="I83" s="20"/>
    </row>
    <row r="84" spans="1:9" ht="25.2" hidden="1" customHeight="1" x14ac:dyDescent="0.3">
      <c r="A84" s="58" t="s">
        <v>78</v>
      </c>
      <c r="B84" s="140">
        <f>SUMIF('不用印-實際支出'!$AC$4:$AC$300,A84,'不用印-實際支出'!$AD$4:$AD$300)</f>
        <v>0</v>
      </c>
      <c r="C84" s="146"/>
      <c r="D84" s="73"/>
      <c r="E84" s="147"/>
      <c r="F84" s="20"/>
      <c r="G84" s="20"/>
      <c r="H84" s="20"/>
      <c r="I84" s="20"/>
    </row>
    <row r="85" spans="1:9" ht="25.2" hidden="1" customHeight="1" x14ac:dyDescent="0.3">
      <c r="A85" s="58" t="s">
        <v>79</v>
      </c>
      <c r="B85" s="140">
        <f>SUMIF('不用印-實際支出'!$AC$4:$AC$300,A85,'不用印-實際支出'!$AD$4:$AD$300)</f>
        <v>0</v>
      </c>
      <c r="C85" s="146"/>
      <c r="D85" s="73"/>
      <c r="E85" s="147"/>
      <c r="F85" s="20"/>
      <c r="G85" s="20"/>
      <c r="H85" s="20"/>
      <c r="I85" s="20"/>
    </row>
    <row r="86" spans="1:9" ht="25.2" hidden="1" customHeight="1" x14ac:dyDescent="0.3">
      <c r="A86" s="58" t="s">
        <v>80</v>
      </c>
      <c r="B86" s="140">
        <f>SUMIF('不用印-實際支出'!$AC$4:$AC$300,A86,'不用印-實際支出'!$AD$4:$AD$300)</f>
        <v>0</v>
      </c>
      <c r="C86" s="146"/>
      <c r="D86" s="73"/>
      <c r="E86" s="147"/>
      <c r="F86" s="20"/>
      <c r="G86" s="20"/>
      <c r="H86" s="20"/>
      <c r="I86" s="20"/>
    </row>
    <row r="87" spans="1:9" ht="25.2" hidden="1" customHeight="1" x14ac:dyDescent="0.3">
      <c r="A87" s="58" t="s">
        <v>81</v>
      </c>
      <c r="B87" s="140">
        <f>SUMIF('不用印-實際支出'!$AC$4:$AC$300,A87,'不用印-實際支出'!$AD$4:$AD$300)</f>
        <v>0</v>
      </c>
      <c r="C87" s="146"/>
      <c r="D87" s="73"/>
      <c r="E87" s="147"/>
      <c r="F87" s="20"/>
      <c r="G87" s="20"/>
      <c r="H87" s="20"/>
      <c r="I87" s="20"/>
    </row>
    <row r="88" spans="1:9" ht="25.2" hidden="1" customHeight="1" x14ac:dyDescent="0.3">
      <c r="A88" s="59" t="s">
        <v>88</v>
      </c>
      <c r="B88" s="140">
        <f>SUMIF('不用印-實際支出'!$AC$4:$AC$300,A88,'不用印-實際支出'!$AD$4:$AD$300)</f>
        <v>0</v>
      </c>
      <c r="C88" s="146"/>
      <c r="D88" s="73"/>
      <c r="E88" s="147"/>
      <c r="F88" s="20"/>
      <c r="G88" s="20"/>
      <c r="H88" s="20"/>
      <c r="I88" s="20"/>
    </row>
    <row r="89" spans="1:9" ht="25.2" hidden="1" customHeight="1" x14ac:dyDescent="0.3">
      <c r="A89" s="59" t="s">
        <v>149</v>
      </c>
      <c r="B89" s="140">
        <f>SUMIF('不用印-實際支出'!$AC$4:$AC$300,A89,'不用印-實際支出'!$AD$4:$AD$300)</f>
        <v>0</v>
      </c>
      <c r="C89" s="146"/>
      <c r="D89" s="73"/>
      <c r="E89" s="147"/>
      <c r="F89" s="22"/>
      <c r="G89" s="22"/>
      <c r="H89" s="22"/>
      <c r="I89" s="22"/>
    </row>
    <row r="90" spans="1:9" ht="25.2" hidden="1" customHeight="1" x14ac:dyDescent="0.3">
      <c r="A90" s="59" t="s">
        <v>150</v>
      </c>
      <c r="B90" s="140">
        <f>SUMIF('不用印-實際支出'!$AC$4:$AC$300,A90,'不用印-實際支出'!$AD$4:$AD$300)</f>
        <v>0</v>
      </c>
      <c r="C90" s="146"/>
      <c r="D90" s="73"/>
      <c r="E90" s="147"/>
      <c r="F90" s="22"/>
      <c r="G90" s="22"/>
      <c r="H90" s="22"/>
      <c r="I90" s="22"/>
    </row>
    <row r="91" spans="1:9" ht="25.2" hidden="1" customHeight="1" x14ac:dyDescent="0.3">
      <c r="A91" s="59" t="s">
        <v>87</v>
      </c>
      <c r="B91" s="140">
        <f>SUMIF('不用印-實際支出'!$AC$4:$AC$300,A91,'不用印-實際支出'!$AD$4:$AD$300)</f>
        <v>0</v>
      </c>
      <c r="C91" s="146"/>
      <c r="D91" s="73"/>
      <c r="E91" s="147"/>
      <c r="F91" s="20"/>
      <c r="G91" s="20"/>
      <c r="H91" s="20"/>
      <c r="I91" s="20"/>
    </row>
    <row r="92" spans="1:9" ht="25.2" hidden="1" customHeight="1" x14ac:dyDescent="0.3">
      <c r="A92" s="59" t="s">
        <v>83</v>
      </c>
      <c r="B92" s="140">
        <f>SUMIF('不用印-實際支出'!$AC$4:$AC$300,A92,'不用印-實際支出'!$AD$4:$AD$300)</f>
        <v>0</v>
      </c>
      <c r="C92" s="146"/>
      <c r="D92" s="73"/>
      <c r="E92" s="147"/>
      <c r="F92" s="20"/>
      <c r="G92" s="20"/>
      <c r="H92" s="20"/>
      <c r="I92" s="20"/>
    </row>
    <row r="93" spans="1:9" ht="25.2" hidden="1" customHeight="1" x14ac:dyDescent="0.3">
      <c r="A93" s="59" t="s">
        <v>84</v>
      </c>
      <c r="B93" s="140">
        <f>SUMIF('不用印-實際支出'!$AC$4:$AC$300,A93,'不用印-實際支出'!$AD$4:$AD$300)</f>
        <v>0</v>
      </c>
      <c r="C93" s="146"/>
      <c r="D93" s="73"/>
      <c r="E93" s="147"/>
      <c r="F93" s="20"/>
      <c r="G93" s="20"/>
      <c r="H93" s="20"/>
      <c r="I93" s="20"/>
    </row>
    <row r="94" spans="1:9" ht="25.2" hidden="1" customHeight="1" x14ac:dyDescent="0.3">
      <c r="A94" s="59" t="s">
        <v>85</v>
      </c>
      <c r="B94" s="140">
        <f>SUMIF('不用印-實際支出'!$AC$4:$AC$300,A94,'不用印-實際支出'!$AD$4:$AD$300)</f>
        <v>0</v>
      </c>
      <c r="C94" s="146"/>
      <c r="D94" s="73"/>
      <c r="E94" s="147"/>
      <c r="F94" s="20"/>
      <c r="G94" s="20"/>
      <c r="H94" s="20"/>
      <c r="I94" s="20"/>
    </row>
    <row r="95" spans="1:9" ht="25.2" hidden="1" customHeight="1" x14ac:dyDescent="0.3">
      <c r="A95" s="59" t="s">
        <v>86</v>
      </c>
      <c r="B95" s="140">
        <f>SUMIF('不用印-實際支出'!$AC$4:$AC$300,A95,'不用印-實際支出'!$AD$4:$AD$300)</f>
        <v>0</v>
      </c>
      <c r="C95" s="146"/>
      <c r="D95" s="73"/>
      <c r="E95" s="147"/>
      <c r="F95" s="20"/>
      <c r="G95" s="20"/>
      <c r="H95" s="20"/>
      <c r="I95" s="20"/>
    </row>
    <row r="96" spans="1:9" ht="25.2" hidden="1" customHeight="1" x14ac:dyDescent="0.3">
      <c r="A96" s="59" t="s">
        <v>82</v>
      </c>
      <c r="B96" s="140">
        <f>SUMIF('不用印-實際支出'!$AC$4:$AC$300,A96,'不用印-實際支出'!$AD$4:$AD$300)</f>
        <v>0</v>
      </c>
      <c r="C96" s="146"/>
      <c r="D96" s="73"/>
      <c r="E96" s="147"/>
      <c r="F96" s="20"/>
      <c r="G96" s="20"/>
      <c r="H96" s="20"/>
      <c r="I96" s="20"/>
    </row>
    <row r="97" spans="1:9" ht="25.2" hidden="1" customHeight="1" x14ac:dyDescent="0.3">
      <c r="A97" s="59" t="s">
        <v>89</v>
      </c>
      <c r="B97" s="140">
        <f>SUMIF('不用印-實際支出'!$AC$4:$AC$300,A97,'不用印-實際支出'!$AD$4:$AD$300)</f>
        <v>0</v>
      </c>
      <c r="C97" s="146"/>
      <c r="D97" s="73"/>
      <c r="E97" s="147"/>
      <c r="F97" s="20"/>
      <c r="G97" s="20"/>
      <c r="H97" s="20"/>
      <c r="I97" s="20"/>
    </row>
    <row r="98" spans="1:9" ht="25.2" hidden="1" customHeight="1" x14ac:dyDescent="0.3">
      <c r="A98" s="59" t="s">
        <v>102</v>
      </c>
      <c r="B98" s="140">
        <f>SUMIF('不用印-實際支出'!$AC$4:$AC$300,A98,'不用印-實際支出'!$AD$4:$AD$300)</f>
        <v>0</v>
      </c>
      <c r="C98" s="146" t="s">
        <v>26</v>
      </c>
      <c r="D98" s="73" t="s">
        <v>26</v>
      </c>
      <c r="E98" s="147" t="s">
        <v>26</v>
      </c>
      <c r="F98" s="20"/>
      <c r="G98" s="20"/>
      <c r="H98" s="20"/>
      <c r="I98" s="20"/>
    </row>
    <row r="99" spans="1:9" ht="25.2" hidden="1" customHeight="1" x14ac:dyDescent="0.3">
      <c r="A99" s="59" t="s">
        <v>90</v>
      </c>
      <c r="B99" s="140">
        <f>SUMIF('不用印-實際支出'!$AC$4:$AC$300,A99,'不用印-實際支出'!$AD$4:$AD$300)</f>
        <v>0</v>
      </c>
      <c r="C99" s="146"/>
      <c r="D99" s="73"/>
      <c r="E99" s="147"/>
      <c r="F99" s="20"/>
      <c r="G99" s="20"/>
      <c r="H99" s="20"/>
      <c r="I99" s="20"/>
    </row>
    <row r="100" spans="1:9" ht="25.2" hidden="1" customHeight="1" x14ac:dyDescent="0.3">
      <c r="A100" s="59" t="s">
        <v>107</v>
      </c>
      <c r="B100" s="140">
        <f>SUMIF('不用印-實際支出'!$AC$4:$AC$300,A100,'不用印-實際支出'!$AD$4:$AD$300)</f>
        <v>0</v>
      </c>
      <c r="C100" s="146"/>
      <c r="D100" s="73"/>
      <c r="E100" s="147"/>
      <c r="F100" s="20"/>
      <c r="G100" s="20"/>
      <c r="H100" s="20"/>
      <c r="I100" s="20"/>
    </row>
    <row r="101" spans="1:9" ht="25.2" hidden="1" customHeight="1" x14ac:dyDescent="0.3">
      <c r="A101" s="58" t="s">
        <v>91</v>
      </c>
      <c r="B101" s="140">
        <f>SUMIF('不用印-實際支出'!$AC$4:$AC$300,A101,'不用印-實際支出'!$AD$4:$AD$300)</f>
        <v>0</v>
      </c>
      <c r="C101" s="146"/>
      <c r="D101" s="73"/>
      <c r="E101" s="147"/>
      <c r="F101" s="20"/>
      <c r="G101" s="20"/>
      <c r="H101" s="20"/>
      <c r="I101" s="20"/>
    </row>
    <row r="102" spans="1:9" ht="25.2" hidden="1" customHeight="1" x14ac:dyDescent="0.3">
      <c r="A102" s="58" t="s">
        <v>92</v>
      </c>
      <c r="B102" s="140">
        <f>SUMIF('不用印-實際支出'!$AC$4:$AC$300,A102,'不用印-實際支出'!$AD$4:$AD$300)</f>
        <v>0</v>
      </c>
      <c r="C102" s="146"/>
      <c r="D102" s="73"/>
      <c r="E102" s="147"/>
      <c r="F102" s="20"/>
      <c r="G102" s="20"/>
      <c r="H102" s="20"/>
      <c r="I102" s="20"/>
    </row>
    <row r="103" spans="1:9" ht="25.2" hidden="1" customHeight="1" x14ac:dyDescent="0.3">
      <c r="A103" s="58" t="s">
        <v>93</v>
      </c>
      <c r="B103" s="140">
        <f>SUMIF('不用印-實際支出'!$AC$4:$AC$300,A103,'不用印-實際支出'!$AD$4:$AD$300)</f>
        <v>0</v>
      </c>
      <c r="C103" s="146"/>
      <c r="D103" s="73"/>
      <c r="E103" s="147"/>
      <c r="F103" s="20"/>
      <c r="G103" s="20"/>
      <c r="H103" s="20"/>
      <c r="I103" s="20"/>
    </row>
    <row r="104" spans="1:9" ht="25.2" hidden="1" customHeight="1" x14ac:dyDescent="0.3">
      <c r="A104" s="60" t="s">
        <v>94</v>
      </c>
      <c r="B104" s="140">
        <f>SUMIF('不用印-實際支出'!$AC$4:$AC$300,A104,'不用印-實際支出'!$AD$4:$AD$300)</f>
        <v>0</v>
      </c>
      <c r="C104" s="146"/>
      <c r="D104" s="73"/>
      <c r="E104" s="147"/>
      <c r="F104" s="20"/>
      <c r="G104" s="20"/>
      <c r="H104" s="20"/>
      <c r="I104" s="20"/>
    </row>
    <row r="105" spans="1:9" ht="25.2" hidden="1" customHeight="1" x14ac:dyDescent="0.3">
      <c r="A105" s="61" t="s">
        <v>95</v>
      </c>
      <c r="B105" s="140">
        <f>SUMIF('不用印-實際支出'!$AC$4:$AC$300,A105,'不用印-實際支出'!$AD$4:$AD$300)</f>
        <v>0</v>
      </c>
      <c r="C105" s="146"/>
      <c r="D105" s="73"/>
      <c r="E105" s="147"/>
      <c r="F105" s="20"/>
      <c r="G105" s="20"/>
      <c r="H105" s="20"/>
      <c r="I105" s="20"/>
    </row>
    <row r="106" spans="1:9" ht="25.2" hidden="1" customHeight="1" x14ac:dyDescent="0.3">
      <c r="A106" s="62" t="s">
        <v>96</v>
      </c>
      <c r="B106" s="140">
        <f>SUMIF('不用印-實際支出'!$AC$4:$AC$300,A106,'不用印-實際支出'!$AD$4:$AD$300)</f>
        <v>0</v>
      </c>
      <c r="C106" s="146"/>
      <c r="D106" s="73"/>
      <c r="E106" s="147"/>
      <c r="F106" s="20"/>
      <c r="G106" s="20"/>
      <c r="H106" s="20"/>
      <c r="I106" s="20"/>
    </row>
    <row r="107" spans="1:9" ht="25.2" hidden="1" customHeight="1" x14ac:dyDescent="0.3">
      <c r="A107" s="62" t="s">
        <v>159</v>
      </c>
      <c r="B107" s="140">
        <f>SUMIF('不用印-實際支出'!$AC$4:$AC$300,A107,'不用印-實際支出'!$AD$4:$AD$300)</f>
        <v>0</v>
      </c>
      <c r="C107" s="146"/>
      <c r="D107" s="73"/>
      <c r="E107" s="147"/>
      <c r="F107" s="20"/>
      <c r="G107" s="20"/>
      <c r="H107" s="20"/>
      <c r="I107" s="20"/>
    </row>
    <row r="108" spans="1:9" ht="25.2" hidden="1" customHeight="1" thickBot="1" x14ac:dyDescent="0.35">
      <c r="A108" s="63" t="s">
        <v>160</v>
      </c>
      <c r="B108" s="140">
        <f>SUMIF('不用印-實際支出'!$AC$4:$AC$300,A108,'不用印-實際支出'!$AD$4:$AD$300)</f>
        <v>0</v>
      </c>
      <c r="C108" s="153"/>
      <c r="D108" s="154"/>
      <c r="E108" s="155"/>
      <c r="F108" s="20"/>
      <c r="G108" s="20"/>
      <c r="H108" s="20"/>
      <c r="I108" s="20"/>
    </row>
    <row r="109" spans="1:9" ht="40.200000000000003" hidden="1" customHeight="1" thickTop="1" thickBot="1" x14ac:dyDescent="0.35">
      <c r="A109" s="64" t="s">
        <v>277</v>
      </c>
      <c r="B109" s="65">
        <f>SUM(B80:B108)</f>
        <v>0</v>
      </c>
      <c r="C109" s="310"/>
      <c r="D109" s="311"/>
      <c r="E109" s="312"/>
      <c r="F109" s="20"/>
      <c r="G109" s="20"/>
      <c r="H109" s="20"/>
      <c r="I109" s="20"/>
    </row>
    <row r="110" spans="1:9" ht="40.200000000000003" customHeight="1" thickBot="1" x14ac:dyDescent="0.35">
      <c r="A110" s="68" t="s">
        <v>208</v>
      </c>
      <c r="B110" s="69">
        <f>SUMIF('不用印-實際支出'!$AH$4:$AH$300,'不用印-實際支出'!AE1,'不用印-實際支出'!$AI$4:$AI$300)</f>
        <v>0</v>
      </c>
      <c r="C110" s="148"/>
      <c r="D110" s="74"/>
      <c r="E110" s="137"/>
    </row>
    <row r="111" spans="1:9" ht="40.200000000000003" customHeight="1" thickBot="1" x14ac:dyDescent="0.35">
      <c r="A111" s="68" t="s">
        <v>213</v>
      </c>
      <c r="B111" s="69">
        <f>SUMIF('不用印-實際支出'!$AM$4:$AM$300,'不用印-實際支出'!AJ1,'不用印-實際支出'!$AN$4:$AN$300)</f>
        <v>0</v>
      </c>
      <c r="C111" s="148"/>
      <c r="D111" s="74"/>
      <c r="E111" s="137"/>
      <c r="I111" s="20"/>
    </row>
    <row r="112" spans="1:9" ht="40.200000000000003" customHeight="1" thickBot="1" x14ac:dyDescent="0.35">
      <c r="A112" s="68" t="s">
        <v>209</v>
      </c>
      <c r="B112" s="69">
        <f>SUMIF('不用印-實際支出'!$AR$4:$AR$300,'不用印-實際支出'!AO1,'不用印-實際支出'!$AS$4:$AS$300)</f>
        <v>0</v>
      </c>
      <c r="C112" s="148"/>
      <c r="D112" s="74"/>
      <c r="E112" s="137"/>
      <c r="I112" s="20"/>
    </row>
    <row r="113" spans="1:9" ht="25.2" customHeight="1" x14ac:dyDescent="0.3">
      <c r="A113" s="57" t="s">
        <v>74</v>
      </c>
      <c r="B113" s="140">
        <f>SUMIF('不用印-實際支出'!$AW$4:$AW$300,A113,'不用印-實際支出'!$AX$4:$AX$300)</f>
        <v>0</v>
      </c>
      <c r="C113" s="144"/>
      <c r="D113" s="145"/>
      <c r="E113" s="149"/>
    </row>
    <row r="114" spans="1:9" ht="25.2" customHeight="1" x14ac:dyDescent="0.3">
      <c r="A114" s="58" t="s">
        <v>75</v>
      </c>
      <c r="B114" s="140">
        <f>SUMIF('不用印-實際支出'!$AW$4:$AW$300,A114,'不用印-實際支出'!$AX$4:$AX$300)</f>
        <v>0</v>
      </c>
      <c r="C114" s="146"/>
      <c r="D114" s="73"/>
      <c r="E114" s="147"/>
      <c r="F114" s="20"/>
      <c r="G114" s="20"/>
      <c r="H114" s="20"/>
      <c r="I114" s="20"/>
    </row>
    <row r="115" spans="1:9" ht="25.2" customHeight="1" x14ac:dyDescent="0.3">
      <c r="A115" s="58" t="s">
        <v>76</v>
      </c>
      <c r="B115" s="140">
        <f>SUMIF('不用印-實際支出'!$AW$4:$AW$300,A115,'不用印-實際支出'!$AX$4:$AX$300)</f>
        <v>0</v>
      </c>
      <c r="C115" s="146"/>
      <c r="D115" s="73"/>
      <c r="E115" s="147"/>
      <c r="F115" s="21"/>
      <c r="G115" s="21"/>
      <c r="H115" s="21"/>
      <c r="I115" s="21"/>
    </row>
    <row r="116" spans="1:9" ht="25.2" customHeight="1" x14ac:dyDescent="0.3">
      <c r="A116" s="58" t="s">
        <v>77</v>
      </c>
      <c r="B116" s="140">
        <f>SUMIF('不用印-實際支出'!$AW$4:$AW$300,A116,'不用印-實際支出'!$AX$4:$AX$300)</f>
        <v>0</v>
      </c>
      <c r="C116" s="146"/>
      <c r="D116" s="73"/>
      <c r="E116" s="147"/>
      <c r="F116" s="20"/>
      <c r="G116" s="20"/>
      <c r="H116" s="20"/>
      <c r="I116" s="20"/>
    </row>
    <row r="117" spans="1:9" ht="25.2" customHeight="1" x14ac:dyDescent="0.3">
      <c r="A117" s="58" t="s">
        <v>78</v>
      </c>
      <c r="B117" s="140">
        <f>SUMIF('不用印-實際支出'!$AW$4:$AW$300,A117,'不用印-實際支出'!$AX$4:$AX$300)</f>
        <v>0</v>
      </c>
      <c r="C117" s="146"/>
      <c r="D117" s="73"/>
      <c r="E117" s="147"/>
      <c r="F117" s="20"/>
      <c r="G117" s="20"/>
      <c r="H117" s="20"/>
      <c r="I117" s="20"/>
    </row>
    <row r="118" spans="1:9" ht="25.2" customHeight="1" x14ac:dyDescent="0.3">
      <c r="A118" s="58" t="s">
        <v>79</v>
      </c>
      <c r="B118" s="140">
        <f>SUMIF('不用印-實際支出'!$AW$4:$AW$300,A118,'不用印-實際支出'!$AX$4:$AX$300)</f>
        <v>0</v>
      </c>
      <c r="C118" s="146"/>
      <c r="D118" s="73"/>
      <c r="E118" s="147"/>
      <c r="F118" s="20"/>
      <c r="G118" s="20"/>
      <c r="H118" s="20"/>
      <c r="I118" s="20"/>
    </row>
    <row r="119" spans="1:9" ht="25.2" customHeight="1" x14ac:dyDescent="0.3">
      <c r="A119" s="58" t="s">
        <v>80</v>
      </c>
      <c r="B119" s="140">
        <f>SUMIF('不用印-實際支出'!$AW$4:$AW$300,A119,'不用印-實際支出'!$AX$4:$AX$300)</f>
        <v>0</v>
      </c>
      <c r="C119" s="146"/>
      <c r="D119" s="73"/>
      <c r="E119" s="147"/>
      <c r="F119" s="20"/>
      <c r="G119" s="20"/>
      <c r="H119" s="20"/>
      <c r="I119" s="20"/>
    </row>
    <row r="120" spans="1:9" ht="25.2" customHeight="1" x14ac:dyDescent="0.3">
      <c r="A120" s="58" t="s">
        <v>81</v>
      </c>
      <c r="B120" s="140">
        <f>SUMIF('不用印-實際支出'!$AW$4:$AW$300,A120,'不用印-實際支出'!$AX$4:$AX$300)</f>
        <v>0</v>
      </c>
      <c r="C120" s="146"/>
      <c r="D120" s="73"/>
      <c r="E120" s="147"/>
      <c r="F120" s="20"/>
      <c r="G120" s="20"/>
      <c r="H120" s="20"/>
      <c r="I120" s="20"/>
    </row>
    <row r="121" spans="1:9" ht="25.2" customHeight="1" x14ac:dyDescent="0.3">
      <c r="A121" s="59" t="s">
        <v>88</v>
      </c>
      <c r="B121" s="140">
        <f>SUMIF('不用印-實際支出'!$AW$4:$AW$300,A121,'不用印-實際支出'!$AX$4:$AX$300)</f>
        <v>0</v>
      </c>
      <c r="C121" s="146"/>
      <c r="D121" s="73"/>
      <c r="E121" s="147"/>
      <c r="F121" s="20"/>
      <c r="G121" s="20"/>
      <c r="H121" s="20"/>
      <c r="I121" s="20"/>
    </row>
    <row r="122" spans="1:9" ht="25.2" customHeight="1" x14ac:dyDescent="0.3">
      <c r="A122" s="59" t="s">
        <v>149</v>
      </c>
      <c r="B122" s="140">
        <f>SUMIF('不用印-實際支出'!$AW$4:$AW$300,A122,'不用印-實際支出'!$AX$4:$AX$300)</f>
        <v>0</v>
      </c>
      <c r="C122" s="146"/>
      <c r="D122" s="73"/>
      <c r="E122" s="147"/>
      <c r="F122" s="22"/>
      <c r="G122" s="22"/>
      <c r="H122" s="22"/>
      <c r="I122" s="22"/>
    </row>
    <row r="123" spans="1:9" ht="25.2" customHeight="1" x14ac:dyDescent="0.3">
      <c r="A123" s="59" t="s">
        <v>150</v>
      </c>
      <c r="B123" s="140">
        <f>SUMIF('不用印-實際支出'!$AW$4:$AW$300,A123,'不用印-實際支出'!$AX$4:$AX$300)</f>
        <v>0</v>
      </c>
      <c r="C123" s="146"/>
      <c r="D123" s="73"/>
      <c r="E123" s="147"/>
      <c r="F123" s="22"/>
      <c r="G123" s="22"/>
      <c r="H123" s="22"/>
      <c r="I123" s="22"/>
    </row>
    <row r="124" spans="1:9" ht="25.2" customHeight="1" x14ac:dyDescent="0.3">
      <c r="A124" s="59" t="s">
        <v>87</v>
      </c>
      <c r="B124" s="140">
        <f>SUMIF('不用印-實際支出'!$AW$4:$AW$300,A124,'不用印-實際支出'!$AX$4:$AX$300)</f>
        <v>0</v>
      </c>
      <c r="C124" s="146"/>
      <c r="D124" s="73"/>
      <c r="E124" s="147"/>
      <c r="F124" s="20"/>
      <c r="G124" s="20"/>
      <c r="H124" s="20"/>
      <c r="I124" s="20"/>
    </row>
    <row r="125" spans="1:9" ht="25.2" customHeight="1" x14ac:dyDescent="0.3">
      <c r="A125" s="59" t="s">
        <v>83</v>
      </c>
      <c r="B125" s="140">
        <f>SUMIF('不用印-實際支出'!$AW$4:$AW$300,A125,'不用印-實際支出'!$AX$4:$AX$300)</f>
        <v>0</v>
      </c>
      <c r="C125" s="146"/>
      <c r="D125" s="73"/>
      <c r="E125" s="147"/>
      <c r="F125" s="20"/>
      <c r="G125" s="20"/>
      <c r="H125" s="20"/>
      <c r="I125" s="20"/>
    </row>
    <row r="126" spans="1:9" ht="25.2" customHeight="1" x14ac:dyDescent="0.3">
      <c r="A126" s="59" t="s">
        <v>84</v>
      </c>
      <c r="B126" s="140">
        <f>SUMIF('不用印-實際支出'!$AW$4:$AW$300,A126,'不用印-實際支出'!$AX$4:$AX$300)</f>
        <v>0</v>
      </c>
      <c r="C126" s="146"/>
      <c r="D126" s="73"/>
      <c r="E126" s="147"/>
      <c r="F126" s="20"/>
      <c r="G126" s="20"/>
      <c r="H126" s="20"/>
      <c r="I126" s="20"/>
    </row>
    <row r="127" spans="1:9" ht="25.2" customHeight="1" x14ac:dyDescent="0.3">
      <c r="A127" s="59" t="s">
        <v>85</v>
      </c>
      <c r="B127" s="140">
        <f>SUMIF('不用印-實際支出'!$AW$4:$AW$300,A127,'不用印-實際支出'!$AX$4:$AX$300)</f>
        <v>0</v>
      </c>
      <c r="C127" s="146"/>
      <c r="D127" s="73"/>
      <c r="E127" s="147"/>
      <c r="F127" s="20"/>
      <c r="G127" s="20"/>
      <c r="H127" s="20"/>
      <c r="I127" s="20"/>
    </row>
    <row r="128" spans="1:9" ht="25.2" customHeight="1" x14ac:dyDescent="0.3">
      <c r="A128" s="59" t="s">
        <v>86</v>
      </c>
      <c r="B128" s="140">
        <f>SUMIF('不用印-實際支出'!$AW$4:$AW$300,A128,'不用印-實際支出'!$AX$4:$AX$300)</f>
        <v>0</v>
      </c>
      <c r="C128" s="146"/>
      <c r="D128" s="73"/>
      <c r="E128" s="147"/>
      <c r="F128" s="20"/>
      <c r="G128" s="20"/>
      <c r="H128" s="20"/>
      <c r="I128" s="20"/>
    </row>
    <row r="129" spans="1:9" ht="25.2" customHeight="1" x14ac:dyDescent="0.3">
      <c r="A129" s="59" t="s">
        <v>82</v>
      </c>
      <c r="B129" s="140">
        <f>SUMIF('不用印-實際支出'!$AW$4:$AW$300,A129,'不用印-實際支出'!$AX$4:$AX$300)</f>
        <v>0</v>
      </c>
      <c r="C129" s="146"/>
      <c r="D129" s="73"/>
      <c r="E129" s="147"/>
      <c r="F129" s="20"/>
      <c r="G129" s="20"/>
      <c r="H129" s="20"/>
      <c r="I129" s="20"/>
    </row>
    <row r="130" spans="1:9" ht="25.2" customHeight="1" x14ac:dyDescent="0.3">
      <c r="A130" s="59" t="s">
        <v>89</v>
      </c>
      <c r="B130" s="140">
        <f>SUMIF('不用印-實際支出'!$AW$4:$AW$300,A130,'不用印-實際支出'!$AX$4:$AX$300)</f>
        <v>0</v>
      </c>
      <c r="C130" s="146"/>
      <c r="D130" s="73"/>
      <c r="E130" s="147"/>
      <c r="F130" s="20"/>
      <c r="G130" s="20"/>
      <c r="H130" s="20"/>
      <c r="I130" s="20"/>
    </row>
    <row r="131" spans="1:9" ht="25.2" customHeight="1" x14ac:dyDescent="0.3">
      <c r="A131" s="59" t="s">
        <v>102</v>
      </c>
      <c r="B131" s="140">
        <f>SUMIF('不用印-實際支出'!$AW$4:$AW$300,A131,'不用印-實際支出'!$AX$4:$AX$300)</f>
        <v>0</v>
      </c>
      <c r="C131" s="146" t="s">
        <v>26</v>
      </c>
      <c r="D131" s="73" t="s">
        <v>26</v>
      </c>
      <c r="E131" s="147" t="s">
        <v>26</v>
      </c>
      <c r="F131" s="20"/>
      <c r="G131" s="20"/>
      <c r="H131" s="20"/>
      <c r="I131" s="20"/>
    </row>
    <row r="132" spans="1:9" ht="25.2" customHeight="1" x14ac:dyDescent="0.3">
      <c r="A132" s="59" t="s">
        <v>90</v>
      </c>
      <c r="B132" s="140">
        <f>SUMIF('不用印-實際支出'!$AW$4:$AW$300,A132,'不用印-實際支出'!$AX$4:$AX$300)</f>
        <v>0</v>
      </c>
      <c r="C132" s="146"/>
      <c r="D132" s="73"/>
      <c r="E132" s="147"/>
      <c r="F132" s="20"/>
      <c r="G132" s="20"/>
      <c r="H132" s="20"/>
      <c r="I132" s="20"/>
    </row>
    <row r="133" spans="1:9" ht="25.2" customHeight="1" x14ac:dyDescent="0.3">
      <c r="A133" s="59" t="s">
        <v>107</v>
      </c>
      <c r="B133" s="140">
        <f>SUMIF('不用印-實際支出'!$AW$4:$AW$300,A133,'不用印-實際支出'!$AX$4:$AX$300)</f>
        <v>0</v>
      </c>
      <c r="C133" s="146"/>
      <c r="D133" s="73"/>
      <c r="E133" s="147"/>
      <c r="F133" s="20"/>
      <c r="G133" s="20"/>
      <c r="H133" s="20"/>
      <c r="I133" s="20"/>
    </row>
    <row r="134" spans="1:9" ht="25.2" customHeight="1" x14ac:dyDescent="0.3">
      <c r="A134" s="58" t="s">
        <v>91</v>
      </c>
      <c r="B134" s="140">
        <f>SUMIF('不用印-實際支出'!$AW$4:$AW$300,A134,'不用印-實際支出'!$AX$4:$AX$300)</f>
        <v>0</v>
      </c>
      <c r="C134" s="146"/>
      <c r="D134" s="73"/>
      <c r="E134" s="147"/>
      <c r="F134" s="20"/>
      <c r="G134" s="20"/>
      <c r="H134" s="20"/>
      <c r="I134" s="20"/>
    </row>
    <row r="135" spans="1:9" ht="25.2" customHeight="1" x14ac:dyDescent="0.3">
      <c r="A135" s="58" t="s">
        <v>92</v>
      </c>
      <c r="B135" s="140">
        <f>SUMIF('不用印-實際支出'!$AW$4:$AW$300,A135,'不用印-實際支出'!$AX$4:$AX$300)</f>
        <v>0</v>
      </c>
      <c r="C135" s="146"/>
      <c r="D135" s="73"/>
      <c r="E135" s="147"/>
      <c r="F135" s="20"/>
      <c r="G135" s="20"/>
      <c r="H135" s="20"/>
      <c r="I135" s="20"/>
    </row>
    <row r="136" spans="1:9" ht="25.2" customHeight="1" x14ac:dyDescent="0.3">
      <c r="A136" s="58" t="s">
        <v>93</v>
      </c>
      <c r="B136" s="140">
        <f>SUMIF('不用印-實際支出'!$AW$4:$AW$300,A136,'不用印-實際支出'!$AX$4:$AX$300)</f>
        <v>0</v>
      </c>
      <c r="C136" s="146"/>
      <c r="D136" s="73"/>
      <c r="E136" s="147"/>
      <c r="F136" s="20"/>
      <c r="G136" s="20"/>
      <c r="H136" s="20"/>
      <c r="I136" s="20"/>
    </row>
    <row r="137" spans="1:9" ht="25.2" customHeight="1" x14ac:dyDescent="0.3">
      <c r="A137" s="60" t="s">
        <v>94</v>
      </c>
      <c r="B137" s="140">
        <f>SUMIF('不用印-實際支出'!$AW$4:$AW$300,A137,'不用印-實際支出'!$AX$4:$AX$300)</f>
        <v>0</v>
      </c>
      <c r="C137" s="146"/>
      <c r="D137" s="73"/>
      <c r="E137" s="147"/>
      <c r="F137" s="20"/>
      <c r="G137" s="20"/>
      <c r="H137" s="20"/>
      <c r="I137" s="20"/>
    </row>
    <row r="138" spans="1:9" ht="25.2" customHeight="1" x14ac:dyDescent="0.3">
      <c r="A138" s="61" t="s">
        <v>95</v>
      </c>
      <c r="B138" s="140">
        <f>SUMIF('不用印-實際支出'!$AW$4:$AW$300,A138,'不用印-實際支出'!$AX$4:$AX$300)</f>
        <v>0</v>
      </c>
      <c r="C138" s="146"/>
      <c r="D138" s="73"/>
      <c r="E138" s="147"/>
      <c r="F138" s="20"/>
      <c r="G138" s="20"/>
      <c r="H138" s="20"/>
      <c r="I138" s="20"/>
    </row>
    <row r="139" spans="1:9" ht="25.2" customHeight="1" x14ac:dyDescent="0.3">
      <c r="A139" s="62" t="s">
        <v>96</v>
      </c>
      <c r="B139" s="140">
        <f>SUMIF('不用印-實際支出'!$AW$4:$AW$300,A139,'不用印-實際支出'!$AX$4:$AX$300)</f>
        <v>0</v>
      </c>
      <c r="C139" s="146"/>
      <c r="D139" s="73"/>
      <c r="E139" s="147"/>
      <c r="F139" s="20"/>
      <c r="G139" s="20"/>
      <c r="H139" s="20"/>
      <c r="I139" s="20"/>
    </row>
    <row r="140" spans="1:9" ht="25.2" customHeight="1" x14ac:dyDescent="0.3">
      <c r="A140" s="62" t="s">
        <v>159</v>
      </c>
      <c r="B140" s="140">
        <f>SUMIF('不用印-實際支出'!$AW$4:$AW$300,A140,'不用印-實際支出'!$AX$4:$AX$300)</f>
        <v>0</v>
      </c>
      <c r="C140" s="146"/>
      <c r="D140" s="73"/>
      <c r="E140" s="147"/>
      <c r="F140" s="20"/>
      <c r="G140" s="20"/>
      <c r="H140" s="20"/>
      <c r="I140" s="20"/>
    </row>
    <row r="141" spans="1:9" ht="25.2" customHeight="1" thickBot="1" x14ac:dyDescent="0.35">
      <c r="A141" s="63" t="s">
        <v>160</v>
      </c>
      <c r="B141" s="140">
        <f>SUMIF('不用印-實際支出'!$AW$4:$AW$300,A141,'不用印-實際支出'!$AX$4:$AX$300)</f>
        <v>0</v>
      </c>
      <c r="C141" s="153"/>
      <c r="D141" s="154"/>
      <c r="E141" s="155"/>
      <c r="F141" s="20"/>
      <c r="G141" s="20"/>
      <c r="H141" s="20"/>
      <c r="I141" s="20"/>
    </row>
    <row r="142" spans="1:9" ht="40.200000000000003" customHeight="1" thickTop="1" thickBot="1" x14ac:dyDescent="0.35">
      <c r="A142" s="64" t="s">
        <v>210</v>
      </c>
      <c r="B142" s="65">
        <f>SUM(B113:B141)</f>
        <v>0</v>
      </c>
      <c r="C142" s="310"/>
      <c r="D142" s="311"/>
      <c r="E142" s="312"/>
      <c r="F142" s="20"/>
      <c r="G142" s="20"/>
      <c r="H142" s="20"/>
      <c r="I142" s="20"/>
    </row>
    <row r="143" spans="1:9" ht="40.200000000000003" customHeight="1" thickBot="1" x14ac:dyDescent="0.35">
      <c r="A143" s="68" t="s">
        <v>211</v>
      </c>
      <c r="B143" s="69">
        <f>SUMIF('不用印-實際支出'!$BB$4:$BB$300,'不用印-實際支出'!AY1,'不用印-實際支出'!$BC$4:$BC$300)</f>
        <v>0</v>
      </c>
      <c r="C143" s="103"/>
      <c r="D143" s="74"/>
      <c r="E143" s="137"/>
    </row>
    <row r="144" spans="1:9" ht="40.200000000000003" customHeight="1" thickBot="1" x14ac:dyDescent="0.35">
      <c r="A144" s="68" t="s">
        <v>212</v>
      </c>
      <c r="B144" s="69">
        <f>SUMIF('不用印-實際支出'!$BG$4:$BG$300,'不用印-實際支出'!BD1,'不用印-實際支出'!$BH$4:$BH$300)</f>
        <v>0</v>
      </c>
      <c r="C144" s="103"/>
      <c r="D144" s="74"/>
      <c r="E144" s="137"/>
    </row>
    <row r="145" spans="1:9" ht="40.200000000000003" customHeight="1" thickTop="1" thickBot="1" x14ac:dyDescent="0.35">
      <c r="A145" s="70" t="s">
        <v>100</v>
      </c>
      <c r="B145" s="27">
        <f>B38+B68+B75+B78+B79+B109+B110+B111+B112+B142+B143+B144</f>
        <v>0</v>
      </c>
      <c r="C145" s="313"/>
      <c r="D145" s="314"/>
      <c r="E145" s="315"/>
      <c r="I145" s="20"/>
    </row>
    <row r="146" spans="1:9" x14ac:dyDescent="0.3">
      <c r="F146" s="20"/>
      <c r="G146" s="20"/>
      <c r="H146" s="20"/>
      <c r="I146" s="20"/>
    </row>
    <row r="147" spans="1:9" x14ac:dyDescent="0.3">
      <c r="F147" s="20"/>
      <c r="G147" s="20"/>
      <c r="H147" s="20"/>
      <c r="I147" s="20"/>
    </row>
    <row r="148" spans="1:9" x14ac:dyDescent="0.3">
      <c r="F148" s="20"/>
      <c r="G148" s="20"/>
      <c r="H148" s="20"/>
      <c r="I148" s="20"/>
    </row>
    <row r="149" spans="1:9" x14ac:dyDescent="0.3">
      <c r="F149" s="20"/>
      <c r="G149" s="20"/>
      <c r="H149" s="20"/>
      <c r="I149" s="20"/>
    </row>
    <row r="150" spans="1:9" x14ac:dyDescent="0.3">
      <c r="F150" s="20"/>
      <c r="G150" s="20"/>
      <c r="H150" s="20"/>
      <c r="I150" s="20"/>
    </row>
    <row r="151" spans="1:9" x14ac:dyDescent="0.3">
      <c r="F151" s="20"/>
      <c r="G151" s="20"/>
      <c r="H151" s="20"/>
      <c r="I151" s="20"/>
    </row>
    <row r="152" spans="1:9" x14ac:dyDescent="0.3">
      <c r="F152" s="20"/>
      <c r="G152" s="20"/>
      <c r="H152" s="20"/>
      <c r="I152" s="20"/>
    </row>
    <row r="153" spans="1:9" x14ac:dyDescent="0.3">
      <c r="F153" s="20"/>
      <c r="G153" s="20"/>
      <c r="H153" s="20"/>
      <c r="I153" s="20"/>
    </row>
    <row r="154" spans="1:9" x14ac:dyDescent="0.3">
      <c r="F154" s="20"/>
      <c r="G154" s="20"/>
      <c r="H154" s="20"/>
      <c r="I154" s="20"/>
    </row>
    <row r="155" spans="1:9" x14ac:dyDescent="0.3">
      <c r="F155" s="20"/>
      <c r="G155" s="20"/>
      <c r="H155" s="20"/>
      <c r="I155" s="20"/>
    </row>
    <row r="156" spans="1:9" x14ac:dyDescent="0.3">
      <c r="F156" s="20"/>
      <c r="G156" s="20"/>
      <c r="H156" s="20"/>
      <c r="I156" s="20"/>
    </row>
    <row r="157" spans="1:9" x14ac:dyDescent="0.3">
      <c r="F157" s="20"/>
      <c r="G157" s="20"/>
      <c r="H157" s="20"/>
      <c r="I157" s="20"/>
    </row>
    <row r="158" spans="1:9" x14ac:dyDescent="0.3">
      <c r="F158" s="20"/>
      <c r="G158" s="20"/>
      <c r="H158" s="20"/>
      <c r="I158" s="20"/>
    </row>
    <row r="159" spans="1:9" x14ac:dyDescent="0.3">
      <c r="F159" s="20"/>
      <c r="G159" s="20"/>
      <c r="H159" s="20"/>
      <c r="I159" s="20"/>
    </row>
    <row r="160" spans="1:9" x14ac:dyDescent="0.3">
      <c r="F160" s="20"/>
      <c r="G160" s="20"/>
      <c r="H160" s="20"/>
      <c r="I160" s="20"/>
    </row>
    <row r="161" spans="6:9" x14ac:dyDescent="0.3">
      <c r="F161" s="20"/>
      <c r="G161" s="20"/>
      <c r="H161" s="20"/>
      <c r="I161" s="20"/>
    </row>
    <row r="162" spans="6:9" x14ac:dyDescent="0.3">
      <c r="F162" s="20"/>
      <c r="G162" s="20"/>
      <c r="H162" s="20"/>
      <c r="I162" s="20"/>
    </row>
    <row r="163" spans="6:9" x14ac:dyDescent="0.3">
      <c r="F163" s="20"/>
      <c r="G163" s="20"/>
      <c r="H163" s="20"/>
      <c r="I163" s="20"/>
    </row>
    <row r="164" spans="6:9" x14ac:dyDescent="0.3">
      <c r="F164" s="20"/>
      <c r="G164" s="20"/>
      <c r="H164" s="20"/>
      <c r="I164" s="20"/>
    </row>
    <row r="165" spans="6:9" x14ac:dyDescent="0.3">
      <c r="F165" s="20"/>
      <c r="G165" s="20"/>
      <c r="H165" s="20"/>
      <c r="I165" s="20"/>
    </row>
    <row r="166" spans="6:9" x14ac:dyDescent="0.3">
      <c r="F166" s="20"/>
      <c r="G166" s="20"/>
      <c r="H166" s="20"/>
      <c r="I166" s="20"/>
    </row>
    <row r="167" spans="6:9" x14ac:dyDescent="0.3">
      <c r="F167" s="20"/>
      <c r="G167" s="20"/>
      <c r="H167" s="20"/>
      <c r="I167" s="20"/>
    </row>
    <row r="168" spans="6:9" x14ac:dyDescent="0.3">
      <c r="F168" s="20"/>
      <c r="G168" s="20"/>
      <c r="H168" s="20"/>
      <c r="I168" s="20"/>
    </row>
    <row r="169" spans="6:9" x14ac:dyDescent="0.3">
      <c r="F169" s="20"/>
      <c r="G169" s="20"/>
      <c r="H169" s="20"/>
      <c r="I169" s="20"/>
    </row>
    <row r="170" spans="6:9" x14ac:dyDescent="0.3">
      <c r="F170" s="20"/>
      <c r="G170" s="20"/>
      <c r="H170" s="20"/>
      <c r="I170" s="20"/>
    </row>
    <row r="171" spans="6:9" x14ac:dyDescent="0.3">
      <c r="F171" s="20"/>
      <c r="G171" s="20"/>
      <c r="H171" s="20"/>
      <c r="I171" s="20"/>
    </row>
    <row r="172" spans="6:9" x14ac:dyDescent="0.3">
      <c r="F172" s="20"/>
      <c r="G172" s="20"/>
      <c r="H172" s="20"/>
      <c r="I172" s="20"/>
    </row>
    <row r="173" spans="6:9" x14ac:dyDescent="0.3">
      <c r="F173" s="20"/>
      <c r="G173" s="20"/>
      <c r="H173" s="20"/>
      <c r="I173" s="20"/>
    </row>
    <row r="174" spans="6:9" x14ac:dyDescent="0.3">
      <c r="F174" s="20"/>
      <c r="G174" s="20"/>
      <c r="H174" s="20"/>
      <c r="I174" s="20"/>
    </row>
    <row r="175" spans="6:9" x14ac:dyDescent="0.3">
      <c r="F175" s="20"/>
      <c r="G175" s="20"/>
      <c r="H175" s="20"/>
      <c r="I175" s="20"/>
    </row>
    <row r="176" spans="6:9" x14ac:dyDescent="0.3">
      <c r="F176" s="20"/>
      <c r="G176" s="20"/>
      <c r="H176" s="20"/>
      <c r="I176" s="20"/>
    </row>
    <row r="177" spans="6:9" x14ac:dyDescent="0.3">
      <c r="F177" s="20"/>
      <c r="G177" s="20"/>
      <c r="H177" s="20"/>
      <c r="I177" s="20"/>
    </row>
    <row r="178" spans="6:9" x14ac:dyDescent="0.3">
      <c r="F178" s="20"/>
      <c r="G178" s="20"/>
      <c r="H178" s="20"/>
      <c r="I178" s="20"/>
    </row>
    <row r="179" spans="6:9" x14ac:dyDescent="0.3">
      <c r="F179" s="20"/>
      <c r="G179" s="20"/>
      <c r="H179" s="20"/>
      <c r="I179" s="20"/>
    </row>
    <row r="180" spans="6:9" x14ac:dyDescent="0.3">
      <c r="F180" s="20"/>
      <c r="G180" s="20"/>
      <c r="H180" s="20"/>
      <c r="I180" s="20"/>
    </row>
    <row r="181" spans="6:9" x14ac:dyDescent="0.3">
      <c r="F181" s="20"/>
      <c r="G181" s="20"/>
      <c r="H181" s="20"/>
      <c r="I181" s="20"/>
    </row>
    <row r="182" spans="6:9" x14ac:dyDescent="0.3">
      <c r="F182" s="20"/>
      <c r="G182" s="20"/>
      <c r="H182" s="20"/>
      <c r="I182" s="20"/>
    </row>
    <row r="183" spans="6:9" x14ac:dyDescent="0.3">
      <c r="F183" s="20"/>
      <c r="G183" s="20"/>
      <c r="H183" s="20"/>
      <c r="I183" s="20"/>
    </row>
    <row r="184" spans="6:9" x14ac:dyDescent="0.3">
      <c r="F184" s="20"/>
      <c r="G184" s="20"/>
      <c r="H184" s="20"/>
      <c r="I184" s="20"/>
    </row>
    <row r="185" spans="6:9" x14ac:dyDescent="0.3">
      <c r="F185" s="20"/>
      <c r="G185" s="20"/>
      <c r="H185" s="20"/>
      <c r="I185" s="20"/>
    </row>
    <row r="186" spans="6:9" x14ac:dyDescent="0.3">
      <c r="F186" s="20"/>
      <c r="G186" s="20"/>
      <c r="H186" s="20"/>
      <c r="I186" s="20"/>
    </row>
    <row r="187" spans="6:9" x14ac:dyDescent="0.3">
      <c r="F187" s="20"/>
      <c r="G187" s="20"/>
      <c r="H187" s="20"/>
      <c r="I187" s="20"/>
    </row>
    <row r="188" spans="6:9" x14ac:dyDescent="0.3">
      <c r="F188" s="20"/>
      <c r="G188" s="20"/>
      <c r="H188" s="20"/>
      <c r="I188" s="20"/>
    </row>
    <row r="189" spans="6:9" x14ac:dyDescent="0.3">
      <c r="F189" s="20"/>
      <c r="G189" s="20"/>
      <c r="H189" s="20"/>
      <c r="I189" s="20"/>
    </row>
    <row r="190" spans="6:9" x14ac:dyDescent="0.3">
      <c r="F190" s="20"/>
      <c r="G190" s="20"/>
      <c r="H190" s="20"/>
      <c r="I190" s="20"/>
    </row>
    <row r="191" spans="6:9" x14ac:dyDescent="0.3">
      <c r="F191" s="20"/>
      <c r="G191" s="20"/>
      <c r="H191" s="20"/>
      <c r="I191" s="20"/>
    </row>
    <row r="192" spans="6:9" x14ac:dyDescent="0.3">
      <c r="F192" s="20"/>
      <c r="G192" s="20"/>
      <c r="H192" s="20"/>
      <c r="I192" s="20"/>
    </row>
    <row r="193" spans="6:9" x14ac:dyDescent="0.3">
      <c r="F193" s="20"/>
      <c r="G193" s="20"/>
      <c r="H193" s="20"/>
      <c r="I193" s="20"/>
    </row>
    <row r="194" spans="6:9" x14ac:dyDescent="0.3">
      <c r="F194" s="20"/>
      <c r="G194" s="20"/>
      <c r="H194" s="20"/>
      <c r="I194" s="20"/>
    </row>
    <row r="195" spans="6:9" x14ac:dyDescent="0.3">
      <c r="F195" s="20"/>
      <c r="G195" s="20"/>
      <c r="H195" s="20"/>
      <c r="I195" s="20"/>
    </row>
    <row r="196" spans="6:9" x14ac:dyDescent="0.3">
      <c r="F196" s="20"/>
      <c r="G196" s="20"/>
      <c r="H196" s="20"/>
      <c r="I196" s="20"/>
    </row>
    <row r="197" spans="6:9" x14ac:dyDescent="0.3">
      <c r="F197" s="20"/>
      <c r="G197" s="20"/>
      <c r="H197" s="20"/>
      <c r="I197" s="20"/>
    </row>
    <row r="198" spans="6:9" x14ac:dyDescent="0.3">
      <c r="F198" s="20"/>
      <c r="G198" s="20"/>
      <c r="H198" s="20"/>
      <c r="I198" s="20"/>
    </row>
    <row r="199" spans="6:9" x14ac:dyDescent="0.3">
      <c r="F199" s="20"/>
      <c r="G199" s="20"/>
      <c r="H199" s="20"/>
      <c r="I199" s="20"/>
    </row>
    <row r="200" spans="6:9" x14ac:dyDescent="0.3">
      <c r="F200" s="20"/>
      <c r="G200" s="20"/>
      <c r="H200" s="20"/>
      <c r="I200" s="20"/>
    </row>
    <row r="201" spans="6:9" x14ac:dyDescent="0.3">
      <c r="F201" s="20"/>
      <c r="G201" s="20"/>
      <c r="H201" s="20"/>
      <c r="I201" s="20"/>
    </row>
    <row r="202" spans="6:9" x14ac:dyDescent="0.3">
      <c r="F202" s="20"/>
      <c r="G202" s="20"/>
      <c r="H202" s="20"/>
      <c r="I202" s="20"/>
    </row>
    <row r="203" spans="6:9" x14ac:dyDescent="0.3">
      <c r="F203" s="20"/>
      <c r="G203" s="20"/>
      <c r="H203" s="20"/>
      <c r="I203" s="20"/>
    </row>
    <row r="204" spans="6:9" x14ac:dyDescent="0.3">
      <c r="F204" s="20"/>
      <c r="G204" s="20"/>
      <c r="H204" s="20"/>
      <c r="I204" s="20"/>
    </row>
    <row r="205" spans="6:9" x14ac:dyDescent="0.3">
      <c r="F205" s="20"/>
      <c r="G205" s="20"/>
      <c r="H205" s="20"/>
      <c r="I205" s="20"/>
    </row>
    <row r="206" spans="6:9" x14ac:dyDescent="0.3">
      <c r="F206" s="20"/>
      <c r="G206" s="20"/>
      <c r="H206" s="20"/>
      <c r="I206" s="20"/>
    </row>
    <row r="207" spans="6:9" x14ac:dyDescent="0.3">
      <c r="F207" s="20"/>
      <c r="G207" s="20"/>
      <c r="H207" s="20"/>
      <c r="I207" s="20"/>
    </row>
    <row r="208" spans="6:9" x14ac:dyDescent="0.3">
      <c r="F208" s="20"/>
      <c r="G208" s="20"/>
      <c r="H208" s="20"/>
      <c r="I208" s="20"/>
    </row>
    <row r="209" spans="6:9" x14ac:dyDescent="0.3">
      <c r="F209" s="20"/>
      <c r="G209" s="20"/>
      <c r="H209" s="20"/>
      <c r="I209" s="20"/>
    </row>
    <row r="210" spans="6:9" x14ac:dyDescent="0.3">
      <c r="F210" s="20"/>
      <c r="G210" s="20"/>
      <c r="H210" s="20"/>
      <c r="I210" s="20"/>
    </row>
    <row r="211" spans="6:9" x14ac:dyDescent="0.3">
      <c r="F211" s="20"/>
      <c r="G211" s="20"/>
      <c r="H211" s="20"/>
      <c r="I211" s="20"/>
    </row>
    <row r="212" spans="6:9" x14ac:dyDescent="0.3">
      <c r="F212" s="20"/>
      <c r="G212" s="20"/>
      <c r="H212" s="20"/>
      <c r="I212" s="20"/>
    </row>
    <row r="213" spans="6:9" x14ac:dyDescent="0.3">
      <c r="F213" s="20"/>
      <c r="G213" s="20"/>
      <c r="H213" s="20"/>
      <c r="I213" s="20"/>
    </row>
    <row r="214" spans="6:9" x14ac:dyDescent="0.3">
      <c r="F214" s="20"/>
      <c r="G214" s="20"/>
      <c r="H214" s="20"/>
      <c r="I214" s="20"/>
    </row>
    <row r="215" spans="6:9" x14ac:dyDescent="0.3">
      <c r="F215" s="20"/>
      <c r="G215" s="20"/>
      <c r="H215" s="20"/>
      <c r="I215" s="20"/>
    </row>
    <row r="216" spans="6:9" x14ac:dyDescent="0.3">
      <c r="F216" s="20"/>
      <c r="G216" s="20"/>
      <c r="H216" s="20"/>
      <c r="I216" s="20"/>
    </row>
    <row r="217" spans="6:9" x14ac:dyDescent="0.3">
      <c r="F217" s="20"/>
      <c r="G217" s="20"/>
      <c r="H217" s="20"/>
      <c r="I217" s="20"/>
    </row>
    <row r="218" spans="6:9" x14ac:dyDescent="0.3">
      <c r="F218" s="20"/>
      <c r="G218" s="20"/>
      <c r="H218" s="20"/>
      <c r="I218" s="20"/>
    </row>
    <row r="219" spans="6:9" x14ac:dyDescent="0.3">
      <c r="F219" s="20"/>
      <c r="G219" s="20"/>
      <c r="H219" s="20"/>
      <c r="I219" s="20"/>
    </row>
    <row r="220" spans="6:9" x14ac:dyDescent="0.3">
      <c r="F220" s="20"/>
      <c r="G220" s="20"/>
      <c r="H220" s="20"/>
      <c r="I220" s="20"/>
    </row>
    <row r="221" spans="6:9" x14ac:dyDescent="0.3">
      <c r="F221" s="20"/>
      <c r="G221" s="20"/>
      <c r="H221" s="20"/>
      <c r="I221" s="20"/>
    </row>
    <row r="222" spans="6:9" x14ac:dyDescent="0.3">
      <c r="F222" s="20"/>
      <c r="G222" s="20"/>
      <c r="H222" s="20"/>
      <c r="I222" s="20"/>
    </row>
    <row r="223" spans="6:9" x14ac:dyDescent="0.3">
      <c r="F223" s="20"/>
      <c r="G223" s="20"/>
      <c r="H223" s="20"/>
      <c r="I223" s="20"/>
    </row>
    <row r="224" spans="6:9" x14ac:dyDescent="0.3">
      <c r="F224" s="20"/>
      <c r="G224" s="20"/>
      <c r="H224" s="20"/>
      <c r="I224" s="20"/>
    </row>
    <row r="225" spans="6:9" x14ac:dyDescent="0.3">
      <c r="F225" s="20"/>
      <c r="G225" s="20"/>
      <c r="H225" s="20"/>
      <c r="I225" s="20"/>
    </row>
    <row r="226" spans="6:9" x14ac:dyDescent="0.3">
      <c r="F226" s="20"/>
      <c r="G226" s="20"/>
      <c r="H226" s="20"/>
      <c r="I226" s="20"/>
    </row>
    <row r="227" spans="6:9" x14ac:dyDescent="0.3">
      <c r="F227" s="20"/>
      <c r="G227" s="20"/>
      <c r="H227" s="20"/>
      <c r="I227" s="20"/>
    </row>
    <row r="228" spans="6:9" x14ac:dyDescent="0.3">
      <c r="F228" s="20"/>
      <c r="G228" s="20"/>
      <c r="H228" s="20"/>
      <c r="I228" s="20"/>
    </row>
    <row r="229" spans="6:9" x14ac:dyDescent="0.3">
      <c r="F229" s="20"/>
      <c r="G229" s="20"/>
      <c r="H229" s="20"/>
      <c r="I229" s="20"/>
    </row>
    <row r="230" spans="6:9" x14ac:dyDescent="0.3">
      <c r="F230" s="20"/>
      <c r="G230" s="20"/>
      <c r="H230" s="20"/>
      <c r="I230" s="20"/>
    </row>
    <row r="231" spans="6:9" x14ac:dyDescent="0.3">
      <c r="F231" s="20"/>
      <c r="G231" s="20"/>
      <c r="H231" s="20"/>
      <c r="I231" s="20"/>
    </row>
    <row r="232" spans="6:9" x14ac:dyDescent="0.3">
      <c r="F232" s="20"/>
      <c r="G232" s="20"/>
      <c r="H232" s="20"/>
      <c r="I232" s="20"/>
    </row>
    <row r="233" spans="6:9" x14ac:dyDescent="0.3">
      <c r="F233" s="20"/>
      <c r="G233" s="20"/>
      <c r="H233" s="20"/>
      <c r="I233" s="20"/>
    </row>
    <row r="234" spans="6:9" x14ac:dyDescent="0.3">
      <c r="F234" s="20"/>
      <c r="G234" s="20"/>
      <c r="H234" s="20"/>
      <c r="I234" s="20"/>
    </row>
    <row r="235" spans="6:9" x14ac:dyDescent="0.3">
      <c r="F235" s="20"/>
      <c r="G235" s="20"/>
      <c r="H235" s="20"/>
      <c r="I235" s="20"/>
    </row>
    <row r="236" spans="6:9" x14ac:dyDescent="0.3">
      <c r="F236" s="20"/>
      <c r="G236" s="20"/>
      <c r="H236" s="20"/>
      <c r="I236" s="20"/>
    </row>
    <row r="237" spans="6:9" x14ac:dyDescent="0.3">
      <c r="F237" s="20"/>
      <c r="G237" s="20"/>
      <c r="H237" s="20"/>
      <c r="I237" s="20"/>
    </row>
    <row r="238" spans="6:9" x14ac:dyDescent="0.3">
      <c r="F238" s="20"/>
      <c r="G238" s="20"/>
      <c r="H238" s="20"/>
      <c r="I238" s="20"/>
    </row>
    <row r="239" spans="6:9" x14ac:dyDescent="0.3">
      <c r="F239" s="20"/>
      <c r="G239" s="20"/>
      <c r="H239" s="20"/>
      <c r="I239" s="20"/>
    </row>
    <row r="240" spans="6:9" x14ac:dyDescent="0.3">
      <c r="F240" s="20"/>
      <c r="G240" s="20"/>
      <c r="H240" s="20"/>
      <c r="I240" s="20"/>
    </row>
    <row r="241" spans="6:9" x14ac:dyDescent="0.3">
      <c r="F241" s="20"/>
      <c r="G241" s="20"/>
      <c r="H241" s="20"/>
      <c r="I241" s="20"/>
    </row>
    <row r="242" spans="6:9" x14ac:dyDescent="0.3">
      <c r="F242" s="20"/>
      <c r="G242" s="20"/>
      <c r="H242" s="20"/>
      <c r="I242" s="20"/>
    </row>
    <row r="243" spans="6:9" x14ac:dyDescent="0.3">
      <c r="F243" s="20"/>
      <c r="G243" s="20"/>
      <c r="H243" s="20"/>
      <c r="I243" s="20"/>
    </row>
    <row r="244" spans="6:9" x14ac:dyDescent="0.3">
      <c r="F244" s="20"/>
      <c r="G244" s="20"/>
      <c r="H244" s="20"/>
      <c r="I244" s="20"/>
    </row>
    <row r="245" spans="6:9" x14ac:dyDescent="0.3">
      <c r="F245" s="20"/>
      <c r="G245" s="20"/>
      <c r="H245" s="20"/>
      <c r="I245" s="20"/>
    </row>
    <row r="246" spans="6:9" x14ac:dyDescent="0.3">
      <c r="F246" s="20"/>
      <c r="G246" s="20"/>
      <c r="H246" s="20"/>
      <c r="I246" s="20"/>
    </row>
    <row r="247" spans="6:9" x14ac:dyDescent="0.3">
      <c r="F247" s="20"/>
      <c r="G247" s="20"/>
      <c r="H247" s="20"/>
      <c r="I247" s="20"/>
    </row>
    <row r="248" spans="6:9" x14ac:dyDescent="0.3">
      <c r="F248" s="20"/>
      <c r="G248" s="20"/>
      <c r="H248" s="20"/>
      <c r="I248" s="20"/>
    </row>
    <row r="249" spans="6:9" x14ac:dyDescent="0.3">
      <c r="F249" s="20"/>
      <c r="G249" s="20"/>
      <c r="H249" s="20"/>
      <c r="I249" s="20"/>
    </row>
    <row r="250" spans="6:9" x14ac:dyDescent="0.3">
      <c r="F250" s="20"/>
      <c r="G250" s="20"/>
      <c r="H250" s="20"/>
      <c r="I250" s="20"/>
    </row>
    <row r="251" spans="6:9" x14ac:dyDescent="0.3">
      <c r="F251" s="20"/>
      <c r="G251" s="20"/>
      <c r="H251" s="20"/>
      <c r="I251" s="20"/>
    </row>
    <row r="252" spans="6:9" x14ac:dyDescent="0.3">
      <c r="F252" s="20"/>
      <c r="G252" s="20"/>
      <c r="H252" s="20"/>
      <c r="I252" s="20"/>
    </row>
    <row r="253" spans="6:9" x14ac:dyDescent="0.3">
      <c r="F253" s="20"/>
      <c r="G253" s="20"/>
      <c r="H253" s="20"/>
      <c r="I253" s="20"/>
    </row>
    <row r="254" spans="6:9" x14ac:dyDescent="0.3">
      <c r="F254" s="20"/>
      <c r="G254" s="20"/>
      <c r="H254" s="20"/>
      <c r="I254" s="20"/>
    </row>
    <row r="255" spans="6:9" x14ac:dyDescent="0.3">
      <c r="F255" s="20"/>
      <c r="G255" s="20"/>
      <c r="H255" s="20"/>
      <c r="I255" s="20"/>
    </row>
    <row r="256" spans="6:9" x14ac:dyDescent="0.3">
      <c r="F256" s="20"/>
      <c r="G256" s="20"/>
      <c r="H256" s="20"/>
      <c r="I256" s="20"/>
    </row>
    <row r="257" spans="6:9" x14ac:dyDescent="0.3">
      <c r="F257" s="20"/>
      <c r="G257" s="20"/>
      <c r="H257" s="20"/>
      <c r="I257" s="20"/>
    </row>
    <row r="258" spans="6:9" x14ac:dyDescent="0.3">
      <c r="F258" s="20"/>
      <c r="G258" s="20"/>
      <c r="H258" s="20"/>
      <c r="I258" s="20"/>
    </row>
    <row r="259" spans="6:9" x14ac:dyDescent="0.3">
      <c r="F259" s="20"/>
      <c r="G259" s="20"/>
      <c r="H259" s="20"/>
      <c r="I259" s="20"/>
    </row>
    <row r="260" spans="6:9" x14ac:dyDescent="0.3">
      <c r="F260" s="20"/>
      <c r="G260" s="20"/>
      <c r="H260" s="20"/>
      <c r="I260" s="20"/>
    </row>
    <row r="261" spans="6:9" x14ac:dyDescent="0.3">
      <c r="F261" s="20"/>
      <c r="G261" s="20"/>
      <c r="H261" s="20"/>
      <c r="I261" s="20"/>
    </row>
    <row r="262" spans="6:9" x14ac:dyDescent="0.3">
      <c r="F262" s="20"/>
      <c r="G262" s="20"/>
      <c r="H262" s="20"/>
      <c r="I262" s="20"/>
    </row>
    <row r="263" spans="6:9" x14ac:dyDescent="0.3">
      <c r="F263" s="20"/>
      <c r="G263" s="20"/>
      <c r="H263" s="20"/>
      <c r="I263" s="20"/>
    </row>
    <row r="264" spans="6:9" x14ac:dyDescent="0.3">
      <c r="F264" s="20"/>
      <c r="G264" s="20"/>
      <c r="H264" s="20"/>
      <c r="I264" s="20"/>
    </row>
    <row r="265" spans="6:9" x14ac:dyDescent="0.3">
      <c r="F265" s="20"/>
      <c r="G265" s="20"/>
      <c r="H265" s="20"/>
      <c r="I265" s="20"/>
    </row>
    <row r="266" spans="6:9" x14ac:dyDescent="0.3">
      <c r="F266" s="20"/>
      <c r="G266" s="20"/>
      <c r="H266" s="20"/>
      <c r="I266" s="20"/>
    </row>
    <row r="267" spans="6:9" x14ac:dyDescent="0.3">
      <c r="F267" s="20"/>
      <c r="G267" s="20"/>
      <c r="H267" s="20"/>
      <c r="I267" s="20"/>
    </row>
    <row r="268" spans="6:9" x14ac:dyDescent="0.3">
      <c r="F268" s="20"/>
      <c r="G268" s="20"/>
      <c r="H268" s="20"/>
      <c r="I268" s="20"/>
    </row>
    <row r="269" spans="6:9" x14ac:dyDescent="0.3">
      <c r="F269" s="20"/>
      <c r="G269" s="20"/>
      <c r="H269" s="20"/>
      <c r="I269" s="20"/>
    </row>
    <row r="270" spans="6:9" x14ac:dyDescent="0.3">
      <c r="F270" s="20"/>
      <c r="G270" s="20"/>
      <c r="H270" s="20"/>
      <c r="I270" s="20"/>
    </row>
    <row r="271" spans="6:9" x14ac:dyDescent="0.3">
      <c r="F271" s="20"/>
      <c r="G271" s="20"/>
      <c r="H271" s="20"/>
      <c r="I271" s="20"/>
    </row>
    <row r="272" spans="6:9" x14ac:dyDescent="0.3">
      <c r="F272" s="20"/>
      <c r="G272" s="20"/>
      <c r="H272" s="20"/>
      <c r="I272" s="20"/>
    </row>
    <row r="273" spans="6:9" x14ac:dyDescent="0.3">
      <c r="F273" s="20"/>
      <c r="G273" s="20"/>
      <c r="H273" s="20"/>
      <c r="I273" s="20"/>
    </row>
    <row r="274" spans="6:9" x14ac:dyDescent="0.3">
      <c r="F274" s="20"/>
      <c r="G274" s="20"/>
      <c r="H274" s="20"/>
      <c r="I274" s="20"/>
    </row>
    <row r="275" spans="6:9" x14ac:dyDescent="0.3">
      <c r="F275" s="20"/>
      <c r="G275" s="20"/>
      <c r="H275" s="20"/>
      <c r="I275" s="20"/>
    </row>
    <row r="276" spans="6:9" x14ac:dyDescent="0.3">
      <c r="F276" s="20"/>
      <c r="G276" s="20"/>
      <c r="H276" s="20"/>
      <c r="I276" s="20"/>
    </row>
    <row r="277" spans="6:9" x14ac:dyDescent="0.3">
      <c r="F277" s="20"/>
      <c r="G277" s="20"/>
      <c r="H277" s="20"/>
      <c r="I277" s="20"/>
    </row>
    <row r="278" spans="6:9" x14ac:dyDescent="0.3">
      <c r="F278" s="20"/>
      <c r="G278" s="20"/>
      <c r="H278" s="20"/>
      <c r="I278" s="20"/>
    </row>
    <row r="279" spans="6:9" x14ac:dyDescent="0.3">
      <c r="F279" s="20"/>
      <c r="G279" s="20"/>
      <c r="H279" s="20"/>
      <c r="I279" s="20"/>
    </row>
    <row r="280" spans="6:9" x14ac:dyDescent="0.3">
      <c r="F280" s="20"/>
      <c r="G280" s="20"/>
      <c r="H280" s="20"/>
      <c r="I280" s="20"/>
    </row>
    <row r="281" spans="6:9" x14ac:dyDescent="0.3">
      <c r="F281" s="20"/>
      <c r="G281" s="20"/>
      <c r="H281" s="20"/>
      <c r="I281" s="20"/>
    </row>
    <row r="282" spans="6:9" x14ac:dyDescent="0.3">
      <c r="F282" s="20"/>
      <c r="G282" s="20"/>
      <c r="H282" s="20"/>
      <c r="I282" s="20"/>
    </row>
    <row r="283" spans="6:9" x14ac:dyDescent="0.3">
      <c r="F283" s="20"/>
      <c r="G283" s="20"/>
      <c r="H283" s="20"/>
      <c r="I283" s="20"/>
    </row>
    <row r="284" spans="6:9" x14ac:dyDescent="0.3">
      <c r="F284" s="20"/>
      <c r="G284" s="20"/>
      <c r="H284" s="20"/>
      <c r="I284" s="20"/>
    </row>
    <row r="285" spans="6:9" x14ac:dyDescent="0.3">
      <c r="F285" s="20"/>
      <c r="G285" s="20"/>
      <c r="H285" s="20"/>
      <c r="I285" s="20"/>
    </row>
    <row r="286" spans="6:9" x14ac:dyDescent="0.3">
      <c r="F286" s="20"/>
      <c r="G286" s="20"/>
      <c r="H286" s="20"/>
      <c r="I286" s="20"/>
    </row>
    <row r="287" spans="6:9" x14ac:dyDescent="0.3">
      <c r="F287" s="20"/>
      <c r="G287" s="20"/>
      <c r="H287" s="20"/>
      <c r="I287" s="20"/>
    </row>
    <row r="288" spans="6:9" x14ac:dyDescent="0.3">
      <c r="F288" s="20"/>
      <c r="G288" s="20"/>
      <c r="H288" s="20"/>
      <c r="I288" s="20"/>
    </row>
    <row r="289" spans="6:9" x14ac:dyDescent="0.3">
      <c r="F289" s="20"/>
      <c r="G289" s="20"/>
      <c r="H289" s="20"/>
      <c r="I289" s="20"/>
    </row>
    <row r="290" spans="6:9" x14ac:dyDescent="0.3">
      <c r="F290" s="20"/>
      <c r="G290" s="20"/>
      <c r="H290" s="20"/>
      <c r="I290" s="20"/>
    </row>
    <row r="291" spans="6:9" x14ac:dyDescent="0.3">
      <c r="F291" s="20"/>
      <c r="G291" s="20"/>
      <c r="H291" s="20"/>
      <c r="I291" s="20"/>
    </row>
    <row r="292" spans="6:9" x14ac:dyDescent="0.3">
      <c r="F292" s="20"/>
      <c r="G292" s="20"/>
      <c r="H292" s="20"/>
      <c r="I292" s="20"/>
    </row>
    <row r="293" spans="6:9" x14ac:dyDescent="0.3">
      <c r="F293" s="20"/>
      <c r="G293" s="20"/>
      <c r="H293" s="20"/>
      <c r="I293" s="20"/>
    </row>
    <row r="294" spans="6:9" x14ac:dyDescent="0.3">
      <c r="F294" s="20"/>
      <c r="G294" s="20"/>
      <c r="H294" s="20"/>
      <c r="I294" s="20"/>
    </row>
    <row r="295" spans="6:9" x14ac:dyDescent="0.3">
      <c r="F295" s="20"/>
      <c r="G295" s="20"/>
      <c r="H295" s="20"/>
      <c r="I295" s="20"/>
    </row>
    <row r="296" spans="6:9" x14ac:dyDescent="0.3">
      <c r="F296" s="20"/>
      <c r="G296" s="20"/>
      <c r="H296" s="20"/>
      <c r="I296" s="20"/>
    </row>
    <row r="297" spans="6:9" x14ac:dyDescent="0.3">
      <c r="F297" s="20"/>
      <c r="G297" s="20"/>
      <c r="H297" s="20"/>
      <c r="I297" s="20"/>
    </row>
    <row r="298" spans="6:9" x14ac:dyDescent="0.3">
      <c r="F298" s="20"/>
      <c r="G298" s="20"/>
      <c r="H298" s="20"/>
      <c r="I298" s="20"/>
    </row>
    <row r="299" spans="6:9" x14ac:dyDescent="0.3">
      <c r="F299" s="20"/>
      <c r="G299" s="20"/>
      <c r="H299" s="20"/>
      <c r="I299" s="20"/>
    </row>
    <row r="300" spans="6:9" x14ac:dyDescent="0.3">
      <c r="F300" s="20"/>
      <c r="G300" s="20"/>
      <c r="H300" s="20"/>
      <c r="I300" s="20"/>
    </row>
    <row r="301" spans="6:9" x14ac:dyDescent="0.3">
      <c r="F301" s="20"/>
      <c r="G301" s="20"/>
      <c r="H301" s="20"/>
      <c r="I301" s="20"/>
    </row>
    <row r="302" spans="6:9" x14ac:dyDescent="0.3">
      <c r="F302" s="20"/>
      <c r="G302" s="20"/>
      <c r="H302" s="20"/>
      <c r="I302" s="20"/>
    </row>
    <row r="303" spans="6:9" x14ac:dyDescent="0.3">
      <c r="F303" s="20"/>
      <c r="G303" s="20"/>
      <c r="H303" s="20"/>
      <c r="I303" s="20"/>
    </row>
    <row r="304" spans="6:9" x14ac:dyDescent="0.3">
      <c r="F304" s="20"/>
      <c r="G304" s="20"/>
      <c r="H304" s="20"/>
      <c r="I304" s="20"/>
    </row>
    <row r="305" spans="6:9" x14ac:dyDescent="0.3">
      <c r="F305" s="20"/>
      <c r="G305" s="20"/>
      <c r="H305" s="20"/>
      <c r="I305" s="20"/>
    </row>
    <row r="306" spans="6:9" x14ac:dyDescent="0.3">
      <c r="F306" s="20"/>
      <c r="G306" s="20"/>
      <c r="H306" s="20"/>
      <c r="I306" s="20"/>
    </row>
    <row r="307" spans="6:9" x14ac:dyDescent="0.3">
      <c r="F307" s="20"/>
      <c r="G307" s="20"/>
      <c r="H307" s="20"/>
      <c r="I307" s="20"/>
    </row>
    <row r="308" spans="6:9" x14ac:dyDescent="0.3">
      <c r="F308" s="20"/>
      <c r="G308" s="20"/>
      <c r="H308" s="20"/>
      <c r="I308" s="20"/>
    </row>
    <row r="309" spans="6:9" x14ac:dyDescent="0.3">
      <c r="F309" s="20"/>
      <c r="G309" s="20"/>
      <c r="H309" s="20"/>
      <c r="I309" s="20"/>
    </row>
    <row r="310" spans="6:9" x14ac:dyDescent="0.3">
      <c r="F310" s="20"/>
      <c r="G310" s="20"/>
      <c r="H310" s="20"/>
      <c r="I310" s="20"/>
    </row>
    <row r="311" spans="6:9" x14ac:dyDescent="0.3">
      <c r="F311" s="20"/>
      <c r="G311" s="20"/>
      <c r="H311" s="20"/>
      <c r="I311" s="20"/>
    </row>
    <row r="312" spans="6:9" x14ac:dyDescent="0.3">
      <c r="F312" s="20"/>
      <c r="G312" s="20"/>
      <c r="H312" s="20"/>
      <c r="I312" s="20"/>
    </row>
    <row r="313" spans="6:9" x14ac:dyDescent="0.3">
      <c r="F313" s="20"/>
      <c r="G313" s="20"/>
      <c r="H313" s="20"/>
      <c r="I313" s="20"/>
    </row>
    <row r="314" spans="6:9" x14ac:dyDescent="0.3">
      <c r="F314" s="20"/>
      <c r="G314" s="20"/>
      <c r="H314" s="20"/>
      <c r="I314" s="20"/>
    </row>
    <row r="315" spans="6:9" x14ac:dyDescent="0.3">
      <c r="F315" s="20"/>
      <c r="G315" s="20"/>
      <c r="H315" s="20"/>
      <c r="I315" s="20"/>
    </row>
    <row r="316" spans="6:9" x14ac:dyDescent="0.3">
      <c r="F316" s="20"/>
      <c r="G316" s="20"/>
      <c r="H316" s="20"/>
      <c r="I316" s="20"/>
    </row>
    <row r="317" spans="6:9" x14ac:dyDescent="0.3">
      <c r="F317" s="20"/>
      <c r="G317" s="20"/>
      <c r="H317" s="20"/>
      <c r="I317" s="20"/>
    </row>
    <row r="318" spans="6:9" x14ac:dyDescent="0.3">
      <c r="F318" s="20"/>
      <c r="G318" s="20"/>
      <c r="H318" s="20"/>
      <c r="I318" s="20"/>
    </row>
    <row r="319" spans="6:9" x14ac:dyDescent="0.3">
      <c r="F319" s="20"/>
      <c r="G319" s="20"/>
      <c r="H319" s="20"/>
      <c r="I319" s="20"/>
    </row>
    <row r="320" spans="6:9" x14ac:dyDescent="0.3">
      <c r="F320" s="20"/>
      <c r="G320" s="20"/>
      <c r="H320" s="20"/>
      <c r="I320" s="20"/>
    </row>
    <row r="321" spans="6:9" x14ac:dyDescent="0.3">
      <c r="F321" s="20"/>
      <c r="G321" s="20"/>
      <c r="H321" s="20"/>
      <c r="I321" s="20"/>
    </row>
    <row r="322" spans="6:9" x14ac:dyDescent="0.3">
      <c r="F322" s="20"/>
      <c r="G322" s="20"/>
      <c r="H322" s="20"/>
      <c r="I322" s="20"/>
    </row>
    <row r="323" spans="6:9" x14ac:dyDescent="0.3">
      <c r="F323" s="20"/>
      <c r="G323" s="20"/>
      <c r="H323" s="20"/>
      <c r="I323" s="20"/>
    </row>
    <row r="324" spans="6:9" x14ac:dyDescent="0.3">
      <c r="F324" s="20"/>
      <c r="G324" s="20"/>
      <c r="H324" s="20"/>
      <c r="I324" s="20"/>
    </row>
    <row r="325" spans="6:9" x14ac:dyDescent="0.3">
      <c r="F325" s="20"/>
      <c r="G325" s="20"/>
      <c r="H325" s="20"/>
      <c r="I325" s="20"/>
    </row>
    <row r="326" spans="6:9" x14ac:dyDescent="0.3">
      <c r="F326" s="20"/>
      <c r="G326" s="20"/>
      <c r="H326" s="20"/>
      <c r="I326" s="20"/>
    </row>
    <row r="327" spans="6:9" x14ac:dyDescent="0.3">
      <c r="F327" s="20"/>
      <c r="G327" s="20"/>
      <c r="H327" s="20"/>
      <c r="I327" s="20"/>
    </row>
    <row r="328" spans="6:9" x14ac:dyDescent="0.3">
      <c r="F328" s="20"/>
      <c r="G328" s="20"/>
      <c r="H328" s="20"/>
      <c r="I328" s="20"/>
    </row>
    <row r="329" spans="6:9" x14ac:dyDescent="0.3">
      <c r="F329" s="20"/>
      <c r="G329" s="20"/>
      <c r="H329" s="20"/>
      <c r="I329" s="20"/>
    </row>
    <row r="330" spans="6:9" x14ac:dyDescent="0.3">
      <c r="F330" s="20"/>
      <c r="G330" s="20"/>
      <c r="H330" s="20"/>
      <c r="I330" s="20"/>
    </row>
    <row r="331" spans="6:9" x14ac:dyDescent="0.3">
      <c r="F331" s="20"/>
      <c r="G331" s="20"/>
      <c r="H331" s="20"/>
      <c r="I331" s="20"/>
    </row>
    <row r="332" spans="6:9" x14ac:dyDescent="0.3">
      <c r="F332" s="20"/>
      <c r="G332" s="20"/>
      <c r="H332" s="20"/>
      <c r="I332" s="20"/>
    </row>
    <row r="333" spans="6:9" x14ac:dyDescent="0.3">
      <c r="F333" s="20"/>
      <c r="G333" s="20"/>
      <c r="H333" s="20"/>
      <c r="I333" s="20"/>
    </row>
    <row r="334" spans="6:9" x14ac:dyDescent="0.3">
      <c r="F334" s="20"/>
      <c r="G334" s="20"/>
      <c r="H334" s="20"/>
      <c r="I334" s="20"/>
    </row>
    <row r="335" spans="6:9" x14ac:dyDescent="0.3">
      <c r="F335" s="20"/>
      <c r="G335" s="20"/>
      <c r="H335" s="20"/>
      <c r="I335" s="20"/>
    </row>
    <row r="336" spans="6:9" x14ac:dyDescent="0.3">
      <c r="F336" s="20"/>
      <c r="G336" s="20"/>
      <c r="H336" s="20"/>
      <c r="I336" s="20"/>
    </row>
    <row r="337" spans="6:9" x14ac:dyDescent="0.3">
      <c r="F337" s="20"/>
      <c r="G337" s="20"/>
      <c r="H337" s="20"/>
      <c r="I337" s="20"/>
    </row>
    <row r="338" spans="6:9" x14ac:dyDescent="0.3">
      <c r="F338" s="20"/>
      <c r="G338" s="20"/>
      <c r="H338" s="20"/>
      <c r="I338" s="20"/>
    </row>
    <row r="339" spans="6:9" x14ac:dyDescent="0.3">
      <c r="F339" s="20"/>
      <c r="G339" s="20"/>
      <c r="H339" s="20"/>
      <c r="I339" s="20"/>
    </row>
    <row r="340" spans="6:9" x14ac:dyDescent="0.3">
      <c r="F340" s="20"/>
      <c r="G340" s="20"/>
      <c r="H340" s="20"/>
      <c r="I340" s="20"/>
    </row>
    <row r="341" spans="6:9" x14ac:dyDescent="0.3">
      <c r="F341" s="20"/>
      <c r="G341" s="20"/>
      <c r="H341" s="20"/>
      <c r="I341" s="20"/>
    </row>
    <row r="342" spans="6:9" x14ac:dyDescent="0.3">
      <c r="F342" s="20"/>
      <c r="G342" s="20"/>
      <c r="H342" s="20"/>
      <c r="I342" s="20"/>
    </row>
    <row r="343" spans="6:9" x14ac:dyDescent="0.3">
      <c r="F343" s="20"/>
      <c r="G343" s="20"/>
      <c r="H343" s="20"/>
      <c r="I343" s="20"/>
    </row>
    <row r="344" spans="6:9" x14ac:dyDescent="0.3">
      <c r="F344" s="20"/>
      <c r="G344" s="20"/>
      <c r="H344" s="20"/>
      <c r="I344" s="20"/>
    </row>
    <row r="345" spans="6:9" x14ac:dyDescent="0.3">
      <c r="F345" s="20"/>
      <c r="G345" s="20"/>
      <c r="H345" s="20"/>
      <c r="I345" s="20"/>
    </row>
    <row r="346" spans="6:9" x14ac:dyDescent="0.3">
      <c r="F346" s="20"/>
      <c r="G346" s="20"/>
      <c r="H346" s="20"/>
      <c r="I346" s="20"/>
    </row>
    <row r="347" spans="6:9" x14ac:dyDescent="0.3">
      <c r="F347" s="20"/>
      <c r="G347" s="20"/>
      <c r="H347" s="20"/>
      <c r="I347" s="20"/>
    </row>
    <row r="348" spans="6:9" x14ac:dyDescent="0.3">
      <c r="F348" s="20"/>
      <c r="G348" s="20"/>
      <c r="H348" s="20"/>
      <c r="I348" s="20"/>
    </row>
    <row r="349" spans="6:9" x14ac:dyDescent="0.3">
      <c r="F349" s="20"/>
      <c r="G349" s="20"/>
      <c r="H349" s="20"/>
      <c r="I349" s="20"/>
    </row>
    <row r="350" spans="6:9" x14ac:dyDescent="0.3">
      <c r="F350" s="20"/>
      <c r="G350" s="20"/>
      <c r="H350" s="20"/>
      <c r="I350" s="20"/>
    </row>
    <row r="351" spans="6:9" x14ac:dyDescent="0.3">
      <c r="F351" s="20"/>
      <c r="G351" s="20"/>
      <c r="H351" s="20"/>
      <c r="I351" s="20"/>
    </row>
    <row r="352" spans="6:9" x14ac:dyDescent="0.3">
      <c r="F352" s="20"/>
      <c r="G352" s="20"/>
      <c r="H352" s="20"/>
      <c r="I352" s="20"/>
    </row>
    <row r="353" spans="6:9" x14ac:dyDescent="0.3">
      <c r="F353" s="20"/>
      <c r="G353" s="20"/>
      <c r="H353" s="20"/>
      <c r="I353" s="20"/>
    </row>
    <row r="354" spans="6:9" x14ac:dyDescent="0.3">
      <c r="F354" s="20"/>
      <c r="G354" s="20"/>
      <c r="H354" s="20"/>
      <c r="I354" s="20"/>
    </row>
    <row r="355" spans="6:9" x14ac:dyDescent="0.3">
      <c r="F355" s="20"/>
      <c r="G355" s="20"/>
      <c r="H355" s="20"/>
      <c r="I355" s="20"/>
    </row>
    <row r="356" spans="6:9" x14ac:dyDescent="0.3">
      <c r="F356" s="20"/>
      <c r="G356" s="20"/>
      <c r="H356" s="20"/>
      <c r="I356" s="20"/>
    </row>
    <row r="357" spans="6:9" x14ac:dyDescent="0.3">
      <c r="F357" s="20"/>
      <c r="G357" s="20"/>
      <c r="H357" s="20"/>
      <c r="I357" s="20"/>
    </row>
    <row r="358" spans="6:9" x14ac:dyDescent="0.3">
      <c r="F358" s="20"/>
      <c r="G358" s="20"/>
      <c r="H358" s="20"/>
      <c r="I358" s="20"/>
    </row>
    <row r="359" spans="6:9" x14ac:dyDescent="0.3">
      <c r="F359" s="20"/>
      <c r="G359" s="20"/>
      <c r="H359" s="20"/>
      <c r="I359" s="20"/>
    </row>
    <row r="360" spans="6:9" x14ac:dyDescent="0.3">
      <c r="F360" s="20"/>
      <c r="G360" s="20"/>
      <c r="H360" s="20"/>
      <c r="I360" s="20"/>
    </row>
    <row r="361" spans="6:9" x14ac:dyDescent="0.3">
      <c r="F361" s="20"/>
      <c r="G361" s="20"/>
      <c r="H361" s="20"/>
      <c r="I361" s="20"/>
    </row>
    <row r="362" spans="6:9" x14ac:dyDescent="0.3">
      <c r="F362" s="20"/>
      <c r="G362" s="20"/>
      <c r="H362" s="20"/>
      <c r="I362" s="20"/>
    </row>
    <row r="363" spans="6:9" x14ac:dyDescent="0.3">
      <c r="F363" s="20"/>
      <c r="G363" s="20"/>
      <c r="H363" s="20"/>
      <c r="I363" s="20"/>
    </row>
    <row r="364" spans="6:9" x14ac:dyDescent="0.3">
      <c r="F364" s="20"/>
      <c r="G364" s="20"/>
      <c r="H364" s="20"/>
      <c r="I364" s="20"/>
    </row>
    <row r="365" spans="6:9" x14ac:dyDescent="0.3">
      <c r="F365" s="20"/>
      <c r="G365" s="20"/>
      <c r="H365" s="20"/>
      <c r="I365" s="20"/>
    </row>
    <row r="366" spans="6:9" x14ac:dyDescent="0.3">
      <c r="F366" s="20"/>
      <c r="G366" s="20"/>
      <c r="H366" s="20"/>
      <c r="I366" s="20"/>
    </row>
    <row r="367" spans="6:9" x14ac:dyDescent="0.3">
      <c r="F367" s="20"/>
      <c r="G367" s="20"/>
      <c r="H367" s="20"/>
      <c r="I367" s="20"/>
    </row>
    <row r="368" spans="6:9" x14ac:dyDescent="0.3">
      <c r="F368" s="20"/>
      <c r="G368" s="20"/>
      <c r="H368" s="20"/>
      <c r="I368" s="20"/>
    </row>
    <row r="369" spans="6:9" x14ac:dyDescent="0.3">
      <c r="F369" s="20"/>
      <c r="G369" s="20"/>
      <c r="H369" s="20"/>
      <c r="I369" s="20"/>
    </row>
    <row r="370" spans="6:9" x14ac:dyDescent="0.3">
      <c r="F370" s="20"/>
      <c r="G370" s="20"/>
      <c r="H370" s="20"/>
      <c r="I370" s="20"/>
    </row>
    <row r="371" spans="6:9" x14ac:dyDescent="0.3">
      <c r="F371" s="20"/>
      <c r="G371" s="20"/>
      <c r="H371" s="20"/>
      <c r="I371" s="20"/>
    </row>
    <row r="372" spans="6:9" x14ac:dyDescent="0.3">
      <c r="F372" s="20"/>
      <c r="G372" s="20"/>
      <c r="H372" s="20"/>
      <c r="I372" s="20"/>
    </row>
    <row r="373" spans="6:9" x14ac:dyDescent="0.3">
      <c r="F373" s="20"/>
      <c r="G373" s="20"/>
      <c r="H373" s="20"/>
      <c r="I373" s="20"/>
    </row>
    <row r="374" spans="6:9" x14ac:dyDescent="0.3">
      <c r="F374" s="20"/>
      <c r="G374" s="20"/>
      <c r="H374" s="20"/>
      <c r="I374" s="20"/>
    </row>
    <row r="375" spans="6:9" x14ac:dyDescent="0.3">
      <c r="F375" s="20"/>
      <c r="G375" s="20"/>
      <c r="H375" s="20"/>
      <c r="I375" s="20"/>
    </row>
    <row r="376" spans="6:9" x14ac:dyDescent="0.3">
      <c r="F376" s="20"/>
      <c r="G376" s="20"/>
      <c r="H376" s="20"/>
      <c r="I376" s="20"/>
    </row>
    <row r="377" spans="6:9" x14ac:dyDescent="0.3">
      <c r="F377" s="20"/>
      <c r="G377" s="20"/>
      <c r="H377" s="20"/>
      <c r="I377" s="20"/>
    </row>
    <row r="378" spans="6:9" x14ac:dyDescent="0.3">
      <c r="F378" s="20"/>
      <c r="G378" s="20"/>
      <c r="H378" s="20"/>
      <c r="I378" s="20"/>
    </row>
    <row r="379" spans="6:9" x14ac:dyDescent="0.3">
      <c r="F379" s="20"/>
      <c r="G379" s="20"/>
      <c r="H379" s="20"/>
      <c r="I379" s="20"/>
    </row>
    <row r="380" spans="6:9" x14ac:dyDescent="0.3">
      <c r="F380" s="20"/>
      <c r="G380" s="20"/>
      <c r="H380" s="20"/>
      <c r="I380" s="20"/>
    </row>
    <row r="381" spans="6:9" x14ac:dyDescent="0.3">
      <c r="F381" s="20"/>
      <c r="G381" s="20"/>
      <c r="H381" s="20"/>
      <c r="I381" s="20"/>
    </row>
    <row r="382" spans="6:9" x14ac:dyDescent="0.3">
      <c r="F382" s="20"/>
      <c r="G382" s="20"/>
      <c r="H382" s="20"/>
      <c r="I382" s="20"/>
    </row>
    <row r="383" spans="6:9" x14ac:dyDescent="0.3">
      <c r="F383" s="20"/>
      <c r="G383" s="20"/>
      <c r="H383" s="20"/>
      <c r="I383" s="20"/>
    </row>
    <row r="384" spans="6:9" x14ac:dyDescent="0.3">
      <c r="F384" s="20"/>
      <c r="G384" s="20"/>
      <c r="H384" s="20"/>
      <c r="I384" s="20"/>
    </row>
    <row r="385" spans="6:9" x14ac:dyDescent="0.3">
      <c r="F385" s="20"/>
      <c r="G385" s="20"/>
      <c r="H385" s="20"/>
      <c r="I385" s="20"/>
    </row>
    <row r="386" spans="6:9" x14ac:dyDescent="0.3">
      <c r="F386" s="20"/>
      <c r="G386" s="20"/>
      <c r="H386" s="20"/>
      <c r="I386" s="20"/>
    </row>
    <row r="387" spans="6:9" x14ac:dyDescent="0.3">
      <c r="F387" s="20"/>
      <c r="G387" s="20"/>
      <c r="H387" s="20"/>
      <c r="I387" s="20"/>
    </row>
    <row r="388" spans="6:9" x14ac:dyDescent="0.3">
      <c r="F388" s="20"/>
      <c r="G388" s="20"/>
      <c r="H388" s="20"/>
      <c r="I388" s="20"/>
    </row>
    <row r="389" spans="6:9" x14ac:dyDescent="0.3">
      <c r="F389" s="20"/>
      <c r="G389" s="20"/>
      <c r="H389" s="20"/>
      <c r="I389" s="20"/>
    </row>
    <row r="390" spans="6:9" x14ac:dyDescent="0.3">
      <c r="F390" s="20"/>
      <c r="G390" s="20"/>
      <c r="H390" s="20"/>
      <c r="I390" s="20"/>
    </row>
    <row r="391" spans="6:9" x14ac:dyDescent="0.3">
      <c r="F391" s="20"/>
      <c r="G391" s="20"/>
      <c r="H391" s="20"/>
      <c r="I391" s="20"/>
    </row>
    <row r="392" spans="6:9" x14ac:dyDescent="0.3">
      <c r="F392" s="20"/>
      <c r="G392" s="20"/>
      <c r="H392" s="20"/>
      <c r="I392" s="20"/>
    </row>
    <row r="393" spans="6:9" x14ac:dyDescent="0.3">
      <c r="F393" s="20"/>
      <c r="G393" s="20"/>
      <c r="H393" s="20"/>
      <c r="I393" s="20"/>
    </row>
    <row r="394" spans="6:9" x14ac:dyDescent="0.3">
      <c r="F394" s="20"/>
      <c r="G394" s="20"/>
      <c r="H394" s="20"/>
      <c r="I394" s="20"/>
    </row>
    <row r="395" spans="6:9" x14ac:dyDescent="0.3">
      <c r="F395" s="20"/>
      <c r="G395" s="20"/>
      <c r="H395" s="20"/>
      <c r="I395" s="20"/>
    </row>
    <row r="396" spans="6:9" x14ac:dyDescent="0.3">
      <c r="F396" s="20"/>
      <c r="G396" s="20"/>
      <c r="H396" s="20"/>
      <c r="I396" s="20"/>
    </row>
    <row r="397" spans="6:9" x14ac:dyDescent="0.3">
      <c r="F397" s="20"/>
      <c r="G397" s="20"/>
      <c r="H397" s="20"/>
      <c r="I397" s="20"/>
    </row>
    <row r="398" spans="6:9" x14ac:dyDescent="0.3">
      <c r="F398" s="20"/>
      <c r="G398" s="20"/>
      <c r="H398" s="20"/>
      <c r="I398" s="20"/>
    </row>
    <row r="399" spans="6:9" x14ac:dyDescent="0.3">
      <c r="F399" s="20"/>
      <c r="G399" s="20"/>
      <c r="H399" s="20"/>
      <c r="I399" s="20"/>
    </row>
    <row r="400" spans="6:9" x14ac:dyDescent="0.3">
      <c r="F400" s="20"/>
      <c r="G400" s="20"/>
      <c r="H400" s="20"/>
      <c r="I400" s="20"/>
    </row>
    <row r="401" spans="6:9" x14ac:dyDescent="0.3">
      <c r="F401" s="20"/>
      <c r="G401" s="20"/>
      <c r="H401" s="20"/>
      <c r="I401" s="20"/>
    </row>
    <row r="402" spans="6:9" x14ac:dyDescent="0.3">
      <c r="F402" s="20"/>
      <c r="G402" s="20"/>
      <c r="H402" s="20"/>
      <c r="I402" s="20"/>
    </row>
    <row r="403" spans="6:9" x14ac:dyDescent="0.3">
      <c r="F403" s="20"/>
      <c r="G403" s="20"/>
      <c r="H403" s="20"/>
      <c r="I403" s="20"/>
    </row>
    <row r="404" spans="6:9" x14ac:dyDescent="0.3">
      <c r="F404" s="20"/>
      <c r="G404" s="20"/>
      <c r="H404" s="20"/>
      <c r="I404" s="20"/>
    </row>
    <row r="405" spans="6:9" x14ac:dyDescent="0.3">
      <c r="F405" s="20"/>
      <c r="G405" s="20"/>
      <c r="H405" s="20"/>
      <c r="I405" s="20"/>
    </row>
    <row r="406" spans="6:9" x14ac:dyDescent="0.3">
      <c r="F406" s="20"/>
      <c r="G406" s="20"/>
      <c r="H406" s="20"/>
      <c r="I406" s="20"/>
    </row>
    <row r="407" spans="6:9" x14ac:dyDescent="0.3">
      <c r="F407" s="20"/>
      <c r="G407" s="20"/>
      <c r="H407" s="20"/>
      <c r="I407" s="20"/>
    </row>
    <row r="408" spans="6:9" x14ac:dyDescent="0.3">
      <c r="F408" s="20"/>
      <c r="G408" s="20"/>
      <c r="H408" s="20"/>
      <c r="I408" s="20"/>
    </row>
    <row r="409" spans="6:9" x14ac:dyDescent="0.3">
      <c r="F409" s="20"/>
      <c r="G409" s="20"/>
      <c r="H409" s="20"/>
      <c r="I409" s="20"/>
    </row>
    <row r="410" spans="6:9" x14ac:dyDescent="0.3">
      <c r="F410" s="20"/>
      <c r="G410" s="20"/>
      <c r="H410" s="20"/>
      <c r="I410" s="20"/>
    </row>
    <row r="411" spans="6:9" x14ac:dyDescent="0.3">
      <c r="F411" s="20"/>
      <c r="G411" s="20"/>
      <c r="H411" s="20"/>
      <c r="I411" s="20"/>
    </row>
    <row r="412" spans="6:9" x14ac:dyDescent="0.3">
      <c r="F412" s="20"/>
      <c r="G412" s="20"/>
      <c r="H412" s="20"/>
      <c r="I412" s="20"/>
    </row>
    <row r="413" spans="6:9" x14ac:dyDescent="0.3">
      <c r="F413" s="20"/>
      <c r="G413" s="20"/>
      <c r="H413" s="20"/>
      <c r="I413" s="20"/>
    </row>
    <row r="414" spans="6:9" x14ac:dyDescent="0.3">
      <c r="F414" s="20"/>
      <c r="G414" s="20"/>
      <c r="H414" s="20"/>
      <c r="I414" s="20"/>
    </row>
    <row r="415" spans="6:9" x14ac:dyDescent="0.3">
      <c r="F415" s="20"/>
      <c r="G415" s="20"/>
      <c r="H415" s="20"/>
      <c r="I415" s="20"/>
    </row>
    <row r="416" spans="6:9" x14ac:dyDescent="0.3">
      <c r="F416" s="20"/>
      <c r="G416" s="20"/>
      <c r="H416" s="20"/>
      <c r="I416" s="20"/>
    </row>
    <row r="417" spans="6:9" x14ac:dyDescent="0.3">
      <c r="F417" s="20"/>
      <c r="G417" s="20"/>
      <c r="H417" s="20"/>
      <c r="I417" s="20"/>
    </row>
    <row r="418" spans="6:9" x14ac:dyDescent="0.3">
      <c r="F418" s="20"/>
      <c r="G418" s="20"/>
      <c r="H418" s="20"/>
      <c r="I418" s="20"/>
    </row>
    <row r="419" spans="6:9" x14ac:dyDescent="0.3">
      <c r="F419" s="20"/>
      <c r="G419" s="20"/>
      <c r="H419" s="20"/>
      <c r="I419" s="20"/>
    </row>
    <row r="420" spans="6:9" x14ac:dyDescent="0.3">
      <c r="F420" s="20"/>
      <c r="G420" s="20"/>
      <c r="H420" s="20"/>
      <c r="I420" s="20"/>
    </row>
    <row r="421" spans="6:9" x14ac:dyDescent="0.3">
      <c r="F421" s="20"/>
      <c r="G421" s="20"/>
      <c r="H421" s="20"/>
      <c r="I421" s="20"/>
    </row>
    <row r="422" spans="6:9" x14ac:dyDescent="0.3">
      <c r="F422" s="20"/>
      <c r="G422" s="20"/>
      <c r="H422" s="20"/>
      <c r="I422" s="20"/>
    </row>
    <row r="423" spans="6:9" x14ac:dyDescent="0.3">
      <c r="F423" s="20"/>
      <c r="G423" s="20"/>
      <c r="H423" s="20"/>
      <c r="I423" s="20"/>
    </row>
    <row r="424" spans="6:9" x14ac:dyDescent="0.3">
      <c r="F424" s="20"/>
      <c r="G424" s="20"/>
      <c r="H424" s="20"/>
      <c r="I424" s="20"/>
    </row>
    <row r="425" spans="6:9" x14ac:dyDescent="0.3">
      <c r="F425" s="20"/>
      <c r="G425" s="20"/>
      <c r="H425" s="20"/>
      <c r="I425" s="20"/>
    </row>
    <row r="426" spans="6:9" x14ac:dyDescent="0.3">
      <c r="F426" s="20"/>
      <c r="G426" s="20"/>
      <c r="H426" s="20"/>
      <c r="I426" s="20"/>
    </row>
    <row r="427" spans="6:9" x14ac:dyDescent="0.3">
      <c r="F427" s="20"/>
      <c r="G427" s="20"/>
      <c r="H427" s="20"/>
      <c r="I427" s="20"/>
    </row>
    <row r="428" spans="6:9" x14ac:dyDescent="0.3">
      <c r="F428" s="20"/>
      <c r="G428" s="20"/>
      <c r="H428" s="20"/>
      <c r="I428" s="20"/>
    </row>
    <row r="429" spans="6:9" x14ac:dyDescent="0.3">
      <c r="F429" s="20"/>
      <c r="G429" s="20"/>
      <c r="H429" s="20"/>
      <c r="I429" s="20"/>
    </row>
    <row r="430" spans="6:9" x14ac:dyDescent="0.3">
      <c r="F430" s="20"/>
      <c r="G430" s="20"/>
      <c r="H430" s="20"/>
      <c r="I430" s="20"/>
    </row>
    <row r="431" spans="6:9" x14ac:dyDescent="0.3">
      <c r="F431" s="20"/>
      <c r="G431" s="20"/>
      <c r="H431" s="20"/>
      <c r="I431" s="20"/>
    </row>
    <row r="432" spans="6:9" x14ac:dyDescent="0.3">
      <c r="F432" s="20"/>
      <c r="G432" s="20"/>
      <c r="H432" s="20"/>
      <c r="I432" s="20"/>
    </row>
    <row r="433" spans="6:9" x14ac:dyDescent="0.3">
      <c r="F433" s="20"/>
      <c r="G433" s="20"/>
      <c r="H433" s="20"/>
      <c r="I433" s="20"/>
    </row>
    <row r="434" spans="6:9" x14ac:dyDescent="0.3">
      <c r="F434" s="20"/>
      <c r="G434" s="20"/>
      <c r="H434" s="20"/>
      <c r="I434" s="20"/>
    </row>
    <row r="435" spans="6:9" x14ac:dyDescent="0.3">
      <c r="F435" s="20"/>
      <c r="G435" s="20"/>
      <c r="H435" s="20"/>
      <c r="I435" s="20"/>
    </row>
    <row r="436" spans="6:9" x14ac:dyDescent="0.3">
      <c r="F436" s="20"/>
      <c r="G436" s="20"/>
      <c r="H436" s="20"/>
      <c r="I436" s="20"/>
    </row>
    <row r="437" spans="6:9" x14ac:dyDescent="0.3">
      <c r="F437" s="20"/>
      <c r="G437" s="20"/>
      <c r="H437" s="20"/>
      <c r="I437" s="20"/>
    </row>
    <row r="438" spans="6:9" x14ac:dyDescent="0.3">
      <c r="F438" s="20"/>
      <c r="G438" s="20"/>
      <c r="H438" s="20"/>
      <c r="I438" s="20"/>
    </row>
    <row r="439" spans="6:9" x14ac:dyDescent="0.3">
      <c r="F439" s="20"/>
      <c r="G439" s="20"/>
      <c r="H439" s="20"/>
      <c r="I439" s="20"/>
    </row>
    <row r="440" spans="6:9" x14ac:dyDescent="0.3">
      <c r="F440" s="20"/>
      <c r="G440" s="20"/>
      <c r="H440" s="20"/>
      <c r="I440" s="20"/>
    </row>
    <row r="441" spans="6:9" x14ac:dyDescent="0.3">
      <c r="F441" s="20"/>
      <c r="G441" s="20"/>
      <c r="H441" s="20"/>
      <c r="I441" s="20"/>
    </row>
    <row r="442" spans="6:9" x14ac:dyDescent="0.3">
      <c r="F442" s="20"/>
      <c r="G442" s="20"/>
      <c r="H442" s="20"/>
      <c r="I442" s="20"/>
    </row>
    <row r="443" spans="6:9" x14ac:dyDescent="0.3">
      <c r="F443" s="20"/>
      <c r="G443" s="20"/>
      <c r="H443" s="20"/>
      <c r="I443" s="20"/>
    </row>
    <row r="444" spans="6:9" x14ac:dyDescent="0.3">
      <c r="F444" s="20"/>
      <c r="G444" s="20"/>
      <c r="H444" s="20"/>
      <c r="I444" s="20"/>
    </row>
    <row r="445" spans="6:9" x14ac:dyDescent="0.3">
      <c r="F445" s="20"/>
      <c r="G445" s="20"/>
      <c r="H445" s="20"/>
      <c r="I445" s="20"/>
    </row>
    <row r="446" spans="6:9" x14ac:dyDescent="0.3">
      <c r="F446" s="20"/>
      <c r="G446" s="20"/>
      <c r="H446" s="20"/>
      <c r="I446" s="20"/>
    </row>
    <row r="447" spans="6:9" x14ac:dyDescent="0.3">
      <c r="F447" s="20"/>
      <c r="G447" s="20"/>
      <c r="H447" s="20"/>
      <c r="I447" s="20"/>
    </row>
    <row r="448" spans="6:9" x14ac:dyDescent="0.3">
      <c r="F448" s="20"/>
      <c r="G448" s="20"/>
      <c r="H448" s="20"/>
      <c r="I448" s="20"/>
    </row>
    <row r="449" spans="6:9" x14ac:dyDescent="0.3">
      <c r="F449" s="20"/>
      <c r="G449" s="20"/>
      <c r="H449" s="20"/>
      <c r="I449" s="20"/>
    </row>
    <row r="450" spans="6:9" x14ac:dyDescent="0.3">
      <c r="F450" s="20"/>
      <c r="G450" s="20"/>
      <c r="H450" s="20"/>
      <c r="I450" s="20"/>
    </row>
    <row r="451" spans="6:9" x14ac:dyDescent="0.3">
      <c r="F451" s="20"/>
      <c r="G451" s="20"/>
      <c r="H451" s="20"/>
      <c r="I451" s="20"/>
    </row>
    <row r="452" spans="6:9" x14ac:dyDescent="0.3">
      <c r="F452" s="20"/>
      <c r="G452" s="20"/>
      <c r="H452" s="20"/>
      <c r="I452" s="20"/>
    </row>
    <row r="453" spans="6:9" x14ac:dyDescent="0.3">
      <c r="F453" s="20"/>
      <c r="G453" s="20"/>
      <c r="H453" s="20"/>
      <c r="I453" s="20"/>
    </row>
    <row r="454" spans="6:9" x14ac:dyDescent="0.3">
      <c r="F454" s="20"/>
      <c r="G454" s="20"/>
      <c r="H454" s="20"/>
      <c r="I454" s="20"/>
    </row>
    <row r="455" spans="6:9" x14ac:dyDescent="0.3">
      <c r="F455" s="20"/>
      <c r="G455" s="20"/>
      <c r="H455" s="20"/>
      <c r="I455" s="20"/>
    </row>
    <row r="456" spans="6:9" x14ac:dyDescent="0.3">
      <c r="F456" s="20"/>
      <c r="G456" s="20"/>
      <c r="H456" s="20"/>
      <c r="I456" s="20"/>
    </row>
    <row r="457" spans="6:9" x14ac:dyDescent="0.3">
      <c r="F457" s="20"/>
      <c r="G457" s="20"/>
      <c r="H457" s="20"/>
      <c r="I457" s="20"/>
    </row>
    <row r="458" spans="6:9" x14ac:dyDescent="0.3">
      <c r="F458" s="20"/>
      <c r="G458" s="20"/>
      <c r="H458" s="20"/>
      <c r="I458" s="20"/>
    </row>
    <row r="459" spans="6:9" x14ac:dyDescent="0.3">
      <c r="F459" s="20"/>
      <c r="G459" s="20"/>
      <c r="H459" s="20"/>
      <c r="I459" s="20"/>
    </row>
    <row r="460" spans="6:9" x14ac:dyDescent="0.3">
      <c r="F460" s="20"/>
      <c r="G460" s="20"/>
      <c r="H460" s="20"/>
      <c r="I460" s="20"/>
    </row>
    <row r="461" spans="6:9" x14ac:dyDescent="0.3">
      <c r="F461" s="20"/>
      <c r="G461" s="20"/>
      <c r="H461" s="20"/>
      <c r="I461" s="20"/>
    </row>
    <row r="462" spans="6:9" x14ac:dyDescent="0.3">
      <c r="F462" s="20"/>
      <c r="G462" s="20"/>
      <c r="H462" s="20"/>
      <c r="I462" s="20"/>
    </row>
    <row r="463" spans="6:9" x14ac:dyDescent="0.3">
      <c r="F463" s="20"/>
      <c r="G463" s="20"/>
      <c r="H463" s="20"/>
      <c r="I463" s="20"/>
    </row>
    <row r="464" spans="6:9" x14ac:dyDescent="0.3">
      <c r="F464" s="20"/>
      <c r="G464" s="20"/>
      <c r="H464" s="20"/>
      <c r="I464" s="20"/>
    </row>
    <row r="465" spans="6:9" x14ac:dyDescent="0.3">
      <c r="F465" s="20"/>
      <c r="G465" s="20"/>
      <c r="H465" s="20"/>
      <c r="I465" s="20"/>
    </row>
    <row r="466" spans="6:9" x14ac:dyDescent="0.3">
      <c r="F466" s="20"/>
      <c r="G466" s="20"/>
      <c r="H466" s="20"/>
      <c r="I466" s="20"/>
    </row>
    <row r="467" spans="6:9" x14ac:dyDescent="0.3">
      <c r="F467" s="20"/>
      <c r="G467" s="20"/>
      <c r="H467" s="20"/>
      <c r="I467" s="20"/>
    </row>
    <row r="468" spans="6:9" x14ac:dyDescent="0.3">
      <c r="F468" s="20"/>
      <c r="G468" s="20"/>
      <c r="H468" s="20"/>
      <c r="I468" s="20"/>
    </row>
    <row r="469" spans="6:9" x14ac:dyDescent="0.3">
      <c r="F469" s="20"/>
      <c r="G469" s="20"/>
      <c r="H469" s="20"/>
      <c r="I469" s="20"/>
    </row>
    <row r="470" spans="6:9" x14ac:dyDescent="0.3">
      <c r="F470" s="20"/>
      <c r="G470" s="20"/>
      <c r="H470" s="20"/>
      <c r="I470" s="20"/>
    </row>
    <row r="471" spans="6:9" x14ac:dyDescent="0.3">
      <c r="F471" s="20"/>
      <c r="G471" s="20"/>
      <c r="H471" s="20"/>
      <c r="I471" s="20"/>
    </row>
    <row r="472" spans="6:9" x14ac:dyDescent="0.3">
      <c r="F472" s="20"/>
      <c r="G472" s="20"/>
      <c r="H472" s="20"/>
      <c r="I472" s="20"/>
    </row>
    <row r="473" spans="6:9" x14ac:dyDescent="0.3">
      <c r="F473" s="20"/>
      <c r="G473" s="20"/>
      <c r="H473" s="20"/>
      <c r="I473" s="20"/>
    </row>
    <row r="474" spans="6:9" x14ac:dyDescent="0.3">
      <c r="F474" s="20"/>
      <c r="G474" s="20"/>
      <c r="H474" s="20"/>
      <c r="I474" s="20"/>
    </row>
    <row r="475" spans="6:9" x14ac:dyDescent="0.3">
      <c r="F475" s="20"/>
      <c r="G475" s="20"/>
      <c r="H475" s="20"/>
      <c r="I475" s="20"/>
    </row>
    <row r="476" spans="6:9" x14ac:dyDescent="0.3">
      <c r="F476" s="20"/>
      <c r="G476" s="20"/>
      <c r="H476" s="20"/>
      <c r="I476" s="20"/>
    </row>
    <row r="477" spans="6:9" x14ac:dyDescent="0.3">
      <c r="F477" s="20"/>
      <c r="G477" s="20"/>
      <c r="H477" s="20"/>
      <c r="I477" s="20"/>
    </row>
    <row r="478" spans="6:9" x14ac:dyDescent="0.3">
      <c r="F478" s="20"/>
      <c r="G478" s="20"/>
      <c r="H478" s="20"/>
      <c r="I478" s="20"/>
    </row>
    <row r="479" spans="6:9" x14ac:dyDescent="0.3">
      <c r="F479" s="20"/>
      <c r="G479" s="20"/>
      <c r="H479" s="20"/>
      <c r="I479" s="20"/>
    </row>
    <row r="480" spans="6:9" x14ac:dyDescent="0.3">
      <c r="F480" s="20"/>
      <c r="G480" s="20"/>
      <c r="H480" s="20"/>
      <c r="I480" s="20"/>
    </row>
    <row r="481" spans="6:9" x14ac:dyDescent="0.3">
      <c r="F481" s="20"/>
      <c r="G481" s="20"/>
      <c r="H481" s="20"/>
      <c r="I481" s="20"/>
    </row>
    <row r="482" spans="6:9" x14ac:dyDescent="0.3">
      <c r="F482" s="20"/>
      <c r="G482" s="20"/>
      <c r="H482" s="20"/>
      <c r="I482" s="20"/>
    </row>
    <row r="483" spans="6:9" x14ac:dyDescent="0.3">
      <c r="F483" s="20"/>
      <c r="G483" s="20"/>
      <c r="H483" s="20"/>
      <c r="I483" s="20"/>
    </row>
    <row r="484" spans="6:9" x14ac:dyDescent="0.3">
      <c r="F484" s="20"/>
      <c r="G484" s="20"/>
      <c r="H484" s="20"/>
      <c r="I484" s="20"/>
    </row>
    <row r="485" spans="6:9" x14ac:dyDescent="0.3">
      <c r="F485" s="20"/>
      <c r="G485" s="20"/>
      <c r="H485" s="20"/>
      <c r="I485" s="20"/>
    </row>
    <row r="486" spans="6:9" x14ac:dyDescent="0.3">
      <c r="F486" s="20"/>
      <c r="G486" s="20"/>
      <c r="H486" s="20"/>
      <c r="I486" s="20"/>
    </row>
    <row r="487" spans="6:9" x14ac:dyDescent="0.3">
      <c r="F487" s="20"/>
      <c r="G487" s="20"/>
      <c r="H487" s="20"/>
      <c r="I487" s="20"/>
    </row>
    <row r="488" spans="6:9" x14ac:dyDescent="0.3">
      <c r="F488" s="20"/>
      <c r="G488" s="20"/>
      <c r="H488" s="20"/>
      <c r="I488" s="20"/>
    </row>
    <row r="489" spans="6:9" x14ac:dyDescent="0.3">
      <c r="F489" s="20"/>
      <c r="G489" s="20"/>
      <c r="H489" s="20"/>
      <c r="I489" s="20"/>
    </row>
    <row r="490" spans="6:9" x14ac:dyDescent="0.3">
      <c r="F490" s="20"/>
      <c r="G490" s="20"/>
      <c r="H490" s="20"/>
      <c r="I490" s="20"/>
    </row>
    <row r="491" spans="6:9" x14ac:dyDescent="0.3">
      <c r="F491" s="20"/>
      <c r="G491" s="20"/>
      <c r="H491" s="20"/>
      <c r="I491" s="20"/>
    </row>
    <row r="492" spans="6:9" x14ac:dyDescent="0.3">
      <c r="F492" s="20"/>
      <c r="G492" s="20"/>
      <c r="H492" s="20"/>
      <c r="I492" s="20"/>
    </row>
    <row r="493" spans="6:9" x14ac:dyDescent="0.3">
      <c r="F493" s="20"/>
      <c r="G493" s="20"/>
      <c r="H493" s="20"/>
      <c r="I493" s="20"/>
    </row>
    <row r="494" spans="6:9" x14ac:dyDescent="0.3">
      <c r="F494" s="20"/>
      <c r="G494" s="20"/>
      <c r="H494" s="20"/>
      <c r="I494" s="20"/>
    </row>
    <row r="495" spans="6:9" x14ac:dyDescent="0.3">
      <c r="F495" s="20"/>
      <c r="G495" s="20"/>
      <c r="H495" s="20"/>
      <c r="I495" s="20"/>
    </row>
    <row r="496" spans="6:9" x14ac:dyDescent="0.3">
      <c r="F496" s="20"/>
      <c r="G496" s="20"/>
      <c r="H496" s="20"/>
      <c r="I496" s="20"/>
    </row>
    <row r="497" spans="6:9" x14ac:dyDescent="0.3">
      <c r="F497" s="20"/>
      <c r="G497" s="20"/>
      <c r="H497" s="20"/>
      <c r="I497" s="20"/>
    </row>
    <row r="498" spans="6:9" x14ac:dyDescent="0.3">
      <c r="F498" s="20"/>
      <c r="G498" s="20"/>
      <c r="H498" s="20"/>
      <c r="I498" s="20"/>
    </row>
    <row r="499" spans="6:9" x14ac:dyDescent="0.3">
      <c r="F499" s="20"/>
      <c r="G499" s="20"/>
      <c r="H499" s="20"/>
      <c r="I499" s="20"/>
    </row>
    <row r="500" spans="6:9" x14ac:dyDescent="0.3">
      <c r="F500" s="20"/>
      <c r="G500" s="20"/>
      <c r="H500" s="20"/>
      <c r="I500" s="20"/>
    </row>
    <row r="501" spans="6:9" x14ac:dyDescent="0.3">
      <c r="F501" s="20"/>
      <c r="G501" s="20"/>
      <c r="H501" s="20"/>
      <c r="I501" s="20"/>
    </row>
    <row r="502" spans="6:9" x14ac:dyDescent="0.3">
      <c r="F502" s="20"/>
      <c r="G502" s="20"/>
      <c r="H502" s="20"/>
      <c r="I502" s="20"/>
    </row>
    <row r="503" spans="6:9" x14ac:dyDescent="0.3">
      <c r="F503" s="20"/>
      <c r="G503" s="20"/>
      <c r="H503" s="20"/>
      <c r="I503" s="20"/>
    </row>
    <row r="504" spans="6:9" x14ac:dyDescent="0.3">
      <c r="F504" s="20"/>
      <c r="G504" s="20"/>
      <c r="H504" s="20"/>
      <c r="I504" s="20"/>
    </row>
    <row r="505" spans="6:9" x14ac:dyDescent="0.3">
      <c r="F505" s="20"/>
      <c r="G505" s="20"/>
      <c r="H505" s="20"/>
      <c r="I505" s="20"/>
    </row>
    <row r="506" spans="6:9" x14ac:dyDescent="0.3">
      <c r="F506" s="20"/>
      <c r="G506" s="20"/>
      <c r="H506" s="20"/>
      <c r="I506" s="20"/>
    </row>
    <row r="507" spans="6:9" x14ac:dyDescent="0.3">
      <c r="F507" s="20"/>
      <c r="G507" s="20"/>
      <c r="H507" s="20"/>
      <c r="I507" s="20"/>
    </row>
    <row r="508" spans="6:9" x14ac:dyDescent="0.3">
      <c r="F508" s="20"/>
      <c r="G508" s="20"/>
      <c r="H508" s="20"/>
      <c r="I508" s="20"/>
    </row>
    <row r="509" spans="6:9" x14ac:dyDescent="0.3">
      <c r="F509" s="20"/>
      <c r="G509" s="20"/>
      <c r="H509" s="20"/>
      <c r="I509" s="20"/>
    </row>
    <row r="510" spans="6:9" x14ac:dyDescent="0.3">
      <c r="F510" s="20"/>
      <c r="G510" s="20"/>
      <c r="H510" s="20"/>
      <c r="I510" s="20"/>
    </row>
    <row r="511" spans="6:9" x14ac:dyDescent="0.3">
      <c r="F511" s="20"/>
      <c r="G511" s="20"/>
      <c r="H511" s="20"/>
      <c r="I511" s="20"/>
    </row>
    <row r="512" spans="6:9" x14ac:dyDescent="0.3">
      <c r="F512" s="20"/>
      <c r="G512" s="20"/>
      <c r="H512" s="20"/>
      <c r="I512" s="20"/>
    </row>
    <row r="513" spans="6:9" x14ac:dyDescent="0.3">
      <c r="F513" s="20"/>
      <c r="G513" s="20"/>
      <c r="H513" s="20"/>
      <c r="I513" s="20"/>
    </row>
    <row r="514" spans="6:9" x14ac:dyDescent="0.3">
      <c r="F514" s="20"/>
      <c r="G514" s="20"/>
      <c r="H514" s="20"/>
      <c r="I514" s="20"/>
    </row>
    <row r="515" spans="6:9" x14ac:dyDescent="0.3">
      <c r="F515" s="20"/>
      <c r="G515" s="20"/>
      <c r="H515" s="20"/>
      <c r="I515" s="20"/>
    </row>
    <row r="516" spans="6:9" x14ac:dyDescent="0.3">
      <c r="F516" s="20"/>
      <c r="G516" s="20"/>
      <c r="H516" s="20"/>
      <c r="I516" s="20"/>
    </row>
    <row r="517" spans="6:9" x14ac:dyDescent="0.3">
      <c r="F517" s="20"/>
      <c r="G517" s="20"/>
      <c r="H517" s="20"/>
      <c r="I517" s="20"/>
    </row>
    <row r="518" spans="6:9" x14ac:dyDescent="0.3">
      <c r="F518" s="20"/>
      <c r="G518" s="20"/>
      <c r="H518" s="20"/>
      <c r="I518" s="20"/>
    </row>
    <row r="519" spans="6:9" x14ac:dyDescent="0.3">
      <c r="F519" s="20"/>
      <c r="G519" s="20"/>
      <c r="H519" s="20"/>
      <c r="I519" s="20"/>
    </row>
    <row r="520" spans="6:9" x14ac:dyDescent="0.3">
      <c r="F520" s="20"/>
      <c r="G520" s="20"/>
      <c r="H520" s="20"/>
      <c r="I520" s="20"/>
    </row>
    <row r="521" spans="6:9" x14ac:dyDescent="0.3">
      <c r="F521" s="20"/>
      <c r="G521" s="20"/>
      <c r="H521" s="20"/>
      <c r="I521" s="20"/>
    </row>
    <row r="522" spans="6:9" x14ac:dyDescent="0.3">
      <c r="F522" s="20"/>
      <c r="G522" s="20"/>
      <c r="H522" s="20"/>
      <c r="I522" s="20"/>
    </row>
    <row r="523" spans="6:9" x14ac:dyDescent="0.3">
      <c r="F523" s="20"/>
      <c r="G523" s="20"/>
      <c r="H523" s="20"/>
      <c r="I523" s="20"/>
    </row>
    <row r="524" spans="6:9" x14ac:dyDescent="0.3">
      <c r="F524" s="20"/>
      <c r="G524" s="20"/>
      <c r="H524" s="20"/>
      <c r="I524" s="20"/>
    </row>
    <row r="525" spans="6:9" x14ac:dyDescent="0.3">
      <c r="F525" s="20"/>
      <c r="G525" s="20"/>
      <c r="H525" s="20"/>
      <c r="I525" s="20"/>
    </row>
    <row r="526" spans="6:9" x14ac:dyDescent="0.3">
      <c r="F526" s="20"/>
      <c r="G526" s="20"/>
      <c r="H526" s="20"/>
      <c r="I526" s="20"/>
    </row>
    <row r="527" spans="6:9" x14ac:dyDescent="0.3">
      <c r="F527" s="20"/>
      <c r="G527" s="20"/>
      <c r="H527" s="20"/>
      <c r="I527" s="20"/>
    </row>
    <row r="528" spans="6:9" x14ac:dyDescent="0.3">
      <c r="F528" s="20"/>
      <c r="G528" s="20"/>
      <c r="H528" s="20"/>
      <c r="I528" s="20"/>
    </row>
    <row r="529" spans="6:9" x14ac:dyDescent="0.3">
      <c r="F529" s="20"/>
      <c r="G529" s="20"/>
      <c r="H529" s="20"/>
      <c r="I529" s="20"/>
    </row>
    <row r="530" spans="6:9" x14ac:dyDescent="0.3">
      <c r="F530" s="20"/>
      <c r="G530" s="20"/>
      <c r="H530" s="20"/>
      <c r="I530" s="20"/>
    </row>
    <row r="531" spans="6:9" x14ac:dyDescent="0.3">
      <c r="F531" s="20"/>
      <c r="G531" s="20"/>
      <c r="H531" s="20"/>
      <c r="I531" s="20"/>
    </row>
    <row r="532" spans="6:9" x14ac:dyDescent="0.3">
      <c r="F532" s="20"/>
      <c r="G532" s="20"/>
      <c r="H532" s="20"/>
      <c r="I532" s="20"/>
    </row>
    <row r="533" spans="6:9" x14ac:dyDescent="0.3">
      <c r="F533" s="20"/>
      <c r="G533" s="20"/>
      <c r="H533" s="20"/>
      <c r="I533" s="20"/>
    </row>
    <row r="534" spans="6:9" x14ac:dyDescent="0.3">
      <c r="F534" s="20"/>
      <c r="G534" s="20"/>
      <c r="H534" s="20"/>
      <c r="I534" s="20"/>
    </row>
    <row r="535" spans="6:9" x14ac:dyDescent="0.3">
      <c r="F535" s="20"/>
      <c r="G535" s="20"/>
      <c r="H535" s="20"/>
      <c r="I535" s="20"/>
    </row>
    <row r="536" spans="6:9" x14ac:dyDescent="0.3">
      <c r="F536" s="20"/>
      <c r="G536" s="20"/>
      <c r="H536" s="20"/>
      <c r="I536" s="20"/>
    </row>
    <row r="537" spans="6:9" x14ac:dyDescent="0.3">
      <c r="F537" s="20"/>
      <c r="G537" s="20"/>
      <c r="H537" s="20"/>
      <c r="I537" s="20"/>
    </row>
    <row r="538" spans="6:9" x14ac:dyDescent="0.3">
      <c r="F538" s="20"/>
      <c r="G538" s="20"/>
      <c r="H538" s="20"/>
      <c r="I538" s="20"/>
    </row>
    <row r="539" spans="6:9" x14ac:dyDescent="0.3">
      <c r="F539" s="20"/>
      <c r="G539" s="20"/>
      <c r="H539" s="20"/>
      <c r="I539" s="20"/>
    </row>
    <row r="540" spans="6:9" x14ac:dyDescent="0.3">
      <c r="F540" s="20"/>
      <c r="G540" s="20"/>
      <c r="H540" s="20"/>
      <c r="I540" s="20"/>
    </row>
    <row r="541" spans="6:9" x14ac:dyDescent="0.3">
      <c r="F541" s="20"/>
      <c r="G541" s="20"/>
      <c r="H541" s="20"/>
      <c r="I541" s="20"/>
    </row>
    <row r="542" spans="6:9" x14ac:dyDescent="0.3">
      <c r="F542" s="20"/>
      <c r="G542" s="20"/>
      <c r="H542" s="20"/>
      <c r="I542" s="20"/>
    </row>
    <row r="543" spans="6:9" x14ac:dyDescent="0.3">
      <c r="F543" s="20"/>
      <c r="G543" s="20"/>
      <c r="H543" s="20"/>
      <c r="I543" s="20"/>
    </row>
    <row r="544" spans="6:9" x14ac:dyDescent="0.3">
      <c r="F544" s="20"/>
      <c r="G544" s="20"/>
      <c r="H544" s="20"/>
      <c r="I544" s="20"/>
    </row>
    <row r="545" spans="6:9" x14ac:dyDescent="0.3">
      <c r="F545" s="20"/>
      <c r="G545" s="20"/>
      <c r="H545" s="20"/>
      <c r="I545" s="20"/>
    </row>
    <row r="546" spans="6:9" x14ac:dyDescent="0.3">
      <c r="F546" s="20"/>
      <c r="G546" s="20"/>
      <c r="H546" s="20"/>
      <c r="I546" s="20"/>
    </row>
    <row r="547" spans="6:9" x14ac:dyDescent="0.3">
      <c r="F547" s="20"/>
      <c r="G547" s="20"/>
      <c r="H547" s="20"/>
      <c r="I547" s="20"/>
    </row>
    <row r="548" spans="6:9" x14ac:dyDescent="0.3">
      <c r="F548" s="20"/>
      <c r="G548" s="20"/>
      <c r="H548" s="20"/>
      <c r="I548" s="20"/>
    </row>
    <row r="549" spans="6:9" x14ac:dyDescent="0.3">
      <c r="F549" s="20"/>
      <c r="G549" s="20"/>
      <c r="H549" s="20"/>
      <c r="I549" s="20"/>
    </row>
    <row r="550" spans="6:9" x14ac:dyDescent="0.3">
      <c r="F550" s="20"/>
      <c r="G550" s="20"/>
      <c r="H550" s="20"/>
      <c r="I550" s="20"/>
    </row>
    <row r="551" spans="6:9" x14ac:dyDescent="0.3">
      <c r="F551" s="20"/>
      <c r="G551" s="20"/>
      <c r="H551" s="20"/>
      <c r="I551" s="20"/>
    </row>
    <row r="552" spans="6:9" x14ac:dyDescent="0.3">
      <c r="F552" s="20"/>
      <c r="G552" s="20"/>
      <c r="H552" s="20"/>
      <c r="I552" s="20"/>
    </row>
    <row r="553" spans="6:9" x14ac:dyDescent="0.3">
      <c r="F553" s="20"/>
      <c r="G553" s="20"/>
      <c r="H553" s="20"/>
      <c r="I553" s="20"/>
    </row>
    <row r="554" spans="6:9" x14ac:dyDescent="0.3">
      <c r="F554" s="20"/>
      <c r="G554" s="20"/>
      <c r="H554" s="20"/>
      <c r="I554" s="20"/>
    </row>
    <row r="555" spans="6:9" x14ac:dyDescent="0.3">
      <c r="F555" s="20"/>
      <c r="G555" s="20"/>
      <c r="H555" s="20"/>
      <c r="I555" s="20"/>
    </row>
    <row r="556" spans="6:9" x14ac:dyDescent="0.3">
      <c r="F556" s="20"/>
      <c r="G556" s="20"/>
      <c r="H556" s="20"/>
      <c r="I556" s="20"/>
    </row>
    <row r="557" spans="6:9" x14ac:dyDescent="0.3">
      <c r="F557" s="20"/>
      <c r="G557" s="20"/>
      <c r="H557" s="20"/>
      <c r="I557" s="20"/>
    </row>
    <row r="558" spans="6:9" x14ac:dyDescent="0.3">
      <c r="F558" s="20"/>
      <c r="G558" s="20"/>
      <c r="H558" s="20"/>
      <c r="I558" s="20"/>
    </row>
    <row r="559" spans="6:9" x14ac:dyDescent="0.3">
      <c r="F559" s="20"/>
      <c r="G559" s="20"/>
      <c r="H559" s="20"/>
      <c r="I559" s="20"/>
    </row>
    <row r="560" spans="6:9" x14ac:dyDescent="0.3">
      <c r="F560" s="20"/>
      <c r="G560" s="20"/>
      <c r="H560" s="20"/>
      <c r="I560" s="20"/>
    </row>
    <row r="561" spans="6:9" x14ac:dyDescent="0.3">
      <c r="F561" s="20"/>
      <c r="G561" s="20"/>
      <c r="H561" s="20"/>
      <c r="I561" s="20"/>
    </row>
    <row r="562" spans="6:9" x14ac:dyDescent="0.3">
      <c r="F562" s="20"/>
      <c r="G562" s="20"/>
      <c r="H562" s="20"/>
      <c r="I562" s="20"/>
    </row>
    <row r="563" spans="6:9" x14ac:dyDescent="0.3">
      <c r="F563" s="20"/>
      <c r="G563" s="20"/>
      <c r="H563" s="20"/>
      <c r="I563" s="20"/>
    </row>
    <row r="564" spans="6:9" x14ac:dyDescent="0.3">
      <c r="F564" s="20"/>
      <c r="G564" s="20"/>
      <c r="H564" s="20"/>
      <c r="I564" s="20"/>
    </row>
    <row r="565" spans="6:9" x14ac:dyDescent="0.3">
      <c r="F565" s="20"/>
      <c r="G565" s="20"/>
      <c r="H565" s="20"/>
      <c r="I565" s="20"/>
    </row>
    <row r="566" spans="6:9" x14ac:dyDescent="0.3">
      <c r="F566" s="20"/>
      <c r="G566" s="20"/>
      <c r="H566" s="20"/>
      <c r="I566" s="20"/>
    </row>
    <row r="567" spans="6:9" x14ac:dyDescent="0.3">
      <c r="F567" s="20"/>
      <c r="G567" s="20"/>
      <c r="H567" s="20"/>
      <c r="I567" s="20"/>
    </row>
    <row r="568" spans="6:9" x14ac:dyDescent="0.3">
      <c r="F568" s="20"/>
      <c r="G568" s="20"/>
      <c r="H568" s="20"/>
      <c r="I568" s="20"/>
    </row>
    <row r="569" spans="6:9" x14ac:dyDescent="0.3">
      <c r="F569" s="20"/>
      <c r="G569" s="20"/>
      <c r="H569" s="20"/>
      <c r="I569" s="20"/>
    </row>
    <row r="570" spans="6:9" x14ac:dyDescent="0.3">
      <c r="F570" s="20"/>
      <c r="G570" s="20"/>
      <c r="H570" s="20"/>
      <c r="I570" s="20"/>
    </row>
    <row r="571" spans="6:9" x14ac:dyDescent="0.3">
      <c r="F571" s="20"/>
      <c r="G571" s="20"/>
      <c r="H571" s="20"/>
      <c r="I571" s="20"/>
    </row>
    <row r="572" spans="6:9" x14ac:dyDescent="0.3">
      <c r="F572" s="20"/>
      <c r="G572" s="20"/>
      <c r="H572" s="20"/>
      <c r="I572" s="20"/>
    </row>
    <row r="573" spans="6:9" x14ac:dyDescent="0.3">
      <c r="F573" s="20"/>
      <c r="G573" s="20"/>
      <c r="H573" s="20"/>
      <c r="I573" s="20"/>
    </row>
    <row r="574" spans="6:9" x14ac:dyDescent="0.3">
      <c r="F574" s="20"/>
      <c r="G574" s="20"/>
      <c r="H574" s="20"/>
      <c r="I574" s="20"/>
    </row>
    <row r="575" spans="6:9" x14ac:dyDescent="0.3">
      <c r="F575" s="20"/>
      <c r="G575" s="20"/>
      <c r="H575" s="20"/>
      <c r="I575" s="20"/>
    </row>
    <row r="576" spans="6:9" x14ac:dyDescent="0.3">
      <c r="F576" s="20"/>
      <c r="G576" s="20"/>
      <c r="H576" s="20"/>
      <c r="I576" s="20"/>
    </row>
    <row r="577" spans="6:9" x14ac:dyDescent="0.3">
      <c r="F577" s="20"/>
      <c r="G577" s="20"/>
      <c r="H577" s="20"/>
      <c r="I577" s="20"/>
    </row>
    <row r="578" spans="6:9" x14ac:dyDescent="0.3">
      <c r="F578" s="20"/>
      <c r="G578" s="20"/>
      <c r="H578" s="20"/>
      <c r="I578" s="20"/>
    </row>
    <row r="579" spans="6:9" x14ac:dyDescent="0.3">
      <c r="F579" s="20"/>
      <c r="G579" s="20"/>
      <c r="H579" s="20"/>
      <c r="I579" s="20"/>
    </row>
    <row r="580" spans="6:9" x14ac:dyDescent="0.3">
      <c r="F580" s="20"/>
      <c r="G580" s="20"/>
      <c r="H580" s="20"/>
      <c r="I580" s="20"/>
    </row>
    <row r="581" spans="6:9" x14ac:dyDescent="0.3">
      <c r="F581" s="20"/>
      <c r="G581" s="20"/>
      <c r="H581" s="20"/>
      <c r="I581" s="20"/>
    </row>
    <row r="582" spans="6:9" x14ac:dyDescent="0.3">
      <c r="F582" s="20"/>
      <c r="G582" s="20"/>
      <c r="H582" s="20"/>
      <c r="I582" s="20"/>
    </row>
    <row r="583" spans="6:9" x14ac:dyDescent="0.3">
      <c r="F583" s="20"/>
      <c r="G583" s="20"/>
      <c r="H583" s="20"/>
      <c r="I583" s="20"/>
    </row>
    <row r="584" spans="6:9" x14ac:dyDescent="0.3">
      <c r="F584" s="20"/>
      <c r="G584" s="20"/>
      <c r="H584" s="20"/>
      <c r="I584" s="20"/>
    </row>
    <row r="585" spans="6:9" x14ac:dyDescent="0.3">
      <c r="F585" s="20"/>
      <c r="G585" s="20"/>
      <c r="H585" s="20"/>
      <c r="I585" s="20"/>
    </row>
    <row r="586" spans="6:9" x14ac:dyDescent="0.3">
      <c r="F586" s="20"/>
      <c r="G586" s="20"/>
      <c r="H586" s="20"/>
      <c r="I586" s="20"/>
    </row>
    <row r="587" spans="6:9" x14ac:dyDescent="0.3">
      <c r="F587" s="20"/>
      <c r="G587" s="20"/>
      <c r="H587" s="20"/>
      <c r="I587" s="20"/>
    </row>
    <row r="588" spans="6:9" x14ac:dyDescent="0.3">
      <c r="F588" s="20"/>
      <c r="G588" s="20"/>
      <c r="H588" s="20"/>
      <c r="I588" s="20"/>
    </row>
    <row r="589" spans="6:9" x14ac:dyDescent="0.3">
      <c r="F589" s="20"/>
      <c r="G589" s="20"/>
      <c r="H589" s="20"/>
      <c r="I589" s="20"/>
    </row>
    <row r="590" spans="6:9" x14ac:dyDescent="0.3">
      <c r="F590" s="20"/>
      <c r="G590" s="20"/>
      <c r="H590" s="20"/>
      <c r="I590" s="20"/>
    </row>
    <row r="591" spans="6:9" x14ac:dyDescent="0.3">
      <c r="F591" s="20"/>
      <c r="G591" s="20"/>
      <c r="H591" s="20"/>
      <c r="I591" s="20"/>
    </row>
    <row r="592" spans="6:9" x14ac:dyDescent="0.3">
      <c r="F592" s="20"/>
      <c r="G592" s="20"/>
      <c r="H592" s="20"/>
      <c r="I592" s="20"/>
    </row>
    <row r="593" spans="6:9" x14ac:dyDescent="0.3">
      <c r="F593" s="20"/>
      <c r="G593" s="20"/>
      <c r="H593" s="20"/>
      <c r="I593" s="20"/>
    </row>
    <row r="594" spans="6:9" x14ac:dyDescent="0.3">
      <c r="F594" s="20"/>
      <c r="G594" s="20"/>
      <c r="H594" s="20"/>
      <c r="I594" s="20"/>
    </row>
    <row r="595" spans="6:9" x14ac:dyDescent="0.3">
      <c r="F595" s="20"/>
      <c r="G595" s="20"/>
      <c r="H595" s="20"/>
      <c r="I595" s="20"/>
    </row>
    <row r="596" spans="6:9" x14ac:dyDescent="0.3">
      <c r="F596" s="20"/>
      <c r="G596" s="20"/>
      <c r="H596" s="20"/>
      <c r="I596" s="20"/>
    </row>
    <row r="597" spans="6:9" x14ac:dyDescent="0.3">
      <c r="F597" s="20"/>
      <c r="G597" s="20"/>
      <c r="H597" s="20"/>
      <c r="I597" s="20"/>
    </row>
    <row r="598" spans="6:9" x14ac:dyDescent="0.3">
      <c r="F598" s="20"/>
      <c r="G598" s="20"/>
      <c r="H598" s="20"/>
      <c r="I598" s="20"/>
    </row>
    <row r="599" spans="6:9" x14ac:dyDescent="0.3">
      <c r="F599" s="20"/>
      <c r="G599" s="20"/>
      <c r="H599" s="20"/>
      <c r="I599" s="20"/>
    </row>
    <row r="600" spans="6:9" x14ac:dyDescent="0.3">
      <c r="F600" s="20"/>
      <c r="G600" s="20"/>
      <c r="H600" s="20"/>
      <c r="I600" s="20"/>
    </row>
    <row r="601" spans="6:9" x14ac:dyDescent="0.3">
      <c r="F601" s="20"/>
      <c r="G601" s="20"/>
      <c r="H601" s="20"/>
      <c r="I601" s="20"/>
    </row>
    <row r="602" spans="6:9" x14ac:dyDescent="0.3">
      <c r="F602" s="20"/>
      <c r="G602" s="20"/>
      <c r="H602" s="20"/>
      <c r="I602" s="20"/>
    </row>
    <row r="603" spans="6:9" x14ac:dyDescent="0.3">
      <c r="F603" s="20"/>
      <c r="G603" s="20"/>
      <c r="H603" s="20"/>
      <c r="I603" s="20"/>
    </row>
    <row r="604" spans="6:9" x14ac:dyDescent="0.3">
      <c r="F604" s="20"/>
      <c r="G604" s="20"/>
      <c r="H604" s="20"/>
      <c r="I604" s="20"/>
    </row>
    <row r="605" spans="6:9" x14ac:dyDescent="0.3">
      <c r="F605" s="20"/>
      <c r="G605" s="20"/>
      <c r="H605" s="20"/>
      <c r="I605" s="20"/>
    </row>
    <row r="606" spans="6:9" x14ac:dyDescent="0.3">
      <c r="F606" s="20"/>
      <c r="G606" s="20"/>
      <c r="H606" s="20"/>
      <c r="I606" s="20"/>
    </row>
    <row r="607" spans="6:9" x14ac:dyDescent="0.3">
      <c r="F607" s="20"/>
      <c r="G607" s="20"/>
      <c r="H607" s="20"/>
      <c r="I607" s="20"/>
    </row>
    <row r="608" spans="6:9" x14ac:dyDescent="0.3">
      <c r="F608" s="20"/>
      <c r="G608" s="20"/>
      <c r="H608" s="20"/>
      <c r="I608" s="20"/>
    </row>
    <row r="609" spans="6:9" x14ac:dyDescent="0.3">
      <c r="F609" s="20"/>
      <c r="G609" s="20"/>
      <c r="H609" s="20"/>
      <c r="I609" s="20"/>
    </row>
    <row r="610" spans="6:9" x14ac:dyDescent="0.3">
      <c r="F610" s="20"/>
      <c r="G610" s="20"/>
      <c r="H610" s="20"/>
      <c r="I610" s="20"/>
    </row>
    <row r="611" spans="6:9" x14ac:dyDescent="0.3">
      <c r="F611" s="20"/>
      <c r="G611" s="20"/>
      <c r="H611" s="20"/>
      <c r="I611" s="20"/>
    </row>
    <row r="612" spans="6:9" x14ac:dyDescent="0.3">
      <c r="F612" s="20"/>
      <c r="G612" s="20"/>
      <c r="H612" s="20"/>
      <c r="I612" s="20"/>
    </row>
    <row r="613" spans="6:9" x14ac:dyDescent="0.3">
      <c r="F613" s="20"/>
      <c r="G613" s="20"/>
      <c r="H613" s="20"/>
      <c r="I613" s="20"/>
    </row>
    <row r="614" spans="6:9" x14ac:dyDescent="0.3">
      <c r="F614" s="20"/>
      <c r="G614" s="20"/>
      <c r="H614" s="20"/>
      <c r="I614" s="20"/>
    </row>
    <row r="615" spans="6:9" x14ac:dyDescent="0.3">
      <c r="F615" s="20"/>
      <c r="G615" s="20"/>
      <c r="H615" s="20"/>
      <c r="I615" s="20"/>
    </row>
    <row r="616" spans="6:9" x14ac:dyDescent="0.3">
      <c r="F616" s="20"/>
      <c r="G616" s="20"/>
      <c r="H616" s="20"/>
      <c r="I616" s="20"/>
    </row>
    <row r="617" spans="6:9" x14ac:dyDescent="0.3">
      <c r="F617" s="20"/>
      <c r="G617" s="20"/>
      <c r="H617" s="20"/>
      <c r="I617" s="20"/>
    </row>
    <row r="618" spans="6:9" x14ac:dyDescent="0.3">
      <c r="F618" s="20"/>
      <c r="G618" s="20"/>
      <c r="H618" s="20"/>
      <c r="I618" s="20"/>
    </row>
    <row r="619" spans="6:9" x14ac:dyDescent="0.3">
      <c r="F619" s="20"/>
      <c r="G619" s="20"/>
      <c r="H619" s="20"/>
      <c r="I619" s="20"/>
    </row>
    <row r="620" spans="6:9" x14ac:dyDescent="0.3">
      <c r="F620" s="20"/>
      <c r="G620" s="20"/>
      <c r="H620" s="20"/>
      <c r="I620" s="20"/>
    </row>
    <row r="621" spans="6:9" x14ac:dyDescent="0.3">
      <c r="F621" s="20"/>
      <c r="G621" s="20"/>
      <c r="H621" s="20"/>
      <c r="I621" s="20"/>
    </row>
    <row r="622" spans="6:9" x14ac:dyDescent="0.3">
      <c r="F622" s="20"/>
      <c r="G622" s="20"/>
      <c r="H622" s="20"/>
      <c r="I622" s="20"/>
    </row>
    <row r="623" spans="6:9" x14ac:dyDescent="0.3">
      <c r="F623" s="20"/>
      <c r="G623" s="20"/>
      <c r="H623" s="20"/>
      <c r="I623" s="20"/>
    </row>
    <row r="624" spans="6:9" x14ac:dyDescent="0.3">
      <c r="F624" s="20"/>
      <c r="G624" s="20"/>
      <c r="H624" s="20"/>
      <c r="I624" s="20"/>
    </row>
    <row r="625" spans="6:9" x14ac:dyDescent="0.3">
      <c r="F625" s="20"/>
      <c r="G625" s="20"/>
      <c r="H625" s="20"/>
      <c r="I625" s="20"/>
    </row>
    <row r="626" spans="6:9" x14ac:dyDescent="0.3">
      <c r="F626" s="20"/>
      <c r="G626" s="20"/>
      <c r="H626" s="20"/>
      <c r="I626" s="20"/>
    </row>
    <row r="627" spans="6:9" x14ac:dyDescent="0.3">
      <c r="F627" s="20"/>
      <c r="G627" s="20"/>
      <c r="H627" s="20"/>
      <c r="I627" s="20"/>
    </row>
    <row r="628" spans="6:9" x14ac:dyDescent="0.3">
      <c r="F628" s="20"/>
      <c r="G628" s="20"/>
      <c r="H628" s="20"/>
      <c r="I628" s="20"/>
    </row>
    <row r="629" spans="6:9" x14ac:dyDescent="0.3">
      <c r="F629" s="20"/>
      <c r="G629" s="20"/>
      <c r="H629" s="20"/>
      <c r="I629" s="20"/>
    </row>
    <row r="630" spans="6:9" x14ac:dyDescent="0.3">
      <c r="F630" s="20"/>
      <c r="G630" s="20"/>
      <c r="H630" s="20"/>
      <c r="I630" s="20"/>
    </row>
    <row r="631" spans="6:9" x14ac:dyDescent="0.3">
      <c r="F631" s="20"/>
      <c r="G631" s="20"/>
      <c r="H631" s="20"/>
      <c r="I631" s="20"/>
    </row>
    <row r="632" spans="6:9" x14ac:dyDescent="0.3">
      <c r="F632" s="20"/>
      <c r="G632" s="20"/>
      <c r="H632" s="20"/>
      <c r="I632" s="20"/>
    </row>
    <row r="633" spans="6:9" x14ac:dyDescent="0.3">
      <c r="F633" s="20"/>
      <c r="G633" s="20"/>
      <c r="H633" s="20"/>
      <c r="I633" s="20"/>
    </row>
    <row r="634" spans="6:9" x14ac:dyDescent="0.3">
      <c r="F634" s="20"/>
      <c r="G634" s="20"/>
      <c r="H634" s="20"/>
      <c r="I634" s="20"/>
    </row>
    <row r="635" spans="6:9" x14ac:dyDescent="0.3">
      <c r="F635" s="20"/>
      <c r="G635" s="20"/>
      <c r="H635" s="20"/>
      <c r="I635" s="20"/>
    </row>
    <row r="636" spans="6:9" x14ac:dyDescent="0.3">
      <c r="F636" s="20"/>
      <c r="G636" s="20"/>
      <c r="H636" s="20"/>
      <c r="I636" s="20"/>
    </row>
    <row r="637" spans="6:9" x14ac:dyDescent="0.3">
      <c r="F637" s="20"/>
      <c r="G637" s="20"/>
      <c r="H637" s="20"/>
      <c r="I637" s="20"/>
    </row>
    <row r="638" spans="6:9" x14ac:dyDescent="0.3">
      <c r="F638" s="20"/>
      <c r="G638" s="20"/>
      <c r="H638" s="20"/>
      <c r="I638" s="20"/>
    </row>
    <row r="639" spans="6:9" x14ac:dyDescent="0.3">
      <c r="F639" s="20"/>
      <c r="G639" s="20"/>
      <c r="H639" s="20"/>
      <c r="I639" s="20"/>
    </row>
    <row r="640" spans="6:9" x14ac:dyDescent="0.3">
      <c r="F640" s="20"/>
      <c r="G640" s="20"/>
      <c r="H640" s="20"/>
      <c r="I640" s="20"/>
    </row>
    <row r="641" spans="6:9" x14ac:dyDescent="0.3">
      <c r="F641" s="20"/>
      <c r="G641" s="20"/>
      <c r="H641" s="20"/>
      <c r="I641" s="20"/>
    </row>
    <row r="642" spans="6:9" x14ac:dyDescent="0.3">
      <c r="F642" s="20"/>
      <c r="G642" s="20"/>
      <c r="H642" s="20"/>
      <c r="I642" s="20"/>
    </row>
    <row r="643" spans="6:9" x14ac:dyDescent="0.3">
      <c r="F643" s="20"/>
      <c r="G643" s="20"/>
      <c r="H643" s="20"/>
      <c r="I643" s="20"/>
    </row>
    <row r="644" spans="6:9" x14ac:dyDescent="0.3">
      <c r="F644" s="20"/>
      <c r="G644" s="20"/>
      <c r="H644" s="20"/>
      <c r="I644" s="20"/>
    </row>
    <row r="645" spans="6:9" x14ac:dyDescent="0.3">
      <c r="F645" s="20"/>
      <c r="G645" s="20"/>
      <c r="H645" s="20"/>
      <c r="I645" s="20"/>
    </row>
    <row r="646" spans="6:9" x14ac:dyDescent="0.3">
      <c r="F646" s="20"/>
      <c r="G646" s="20"/>
      <c r="H646" s="20"/>
      <c r="I646" s="20"/>
    </row>
    <row r="647" spans="6:9" x14ac:dyDescent="0.3">
      <c r="F647" s="20"/>
      <c r="G647" s="20"/>
      <c r="H647" s="20"/>
      <c r="I647" s="20"/>
    </row>
    <row r="648" spans="6:9" x14ac:dyDescent="0.3">
      <c r="F648" s="20"/>
      <c r="G648" s="20"/>
      <c r="H648" s="20"/>
      <c r="I648" s="20"/>
    </row>
    <row r="649" spans="6:9" x14ac:dyDescent="0.3">
      <c r="F649" s="20"/>
      <c r="G649" s="20"/>
      <c r="H649" s="20"/>
      <c r="I649" s="20"/>
    </row>
    <row r="650" spans="6:9" x14ac:dyDescent="0.3">
      <c r="F650" s="20"/>
      <c r="G650" s="20"/>
      <c r="H650" s="20"/>
      <c r="I650" s="20"/>
    </row>
    <row r="651" spans="6:9" x14ac:dyDescent="0.3">
      <c r="F651" s="20"/>
      <c r="G651" s="20"/>
      <c r="H651" s="20"/>
      <c r="I651" s="20"/>
    </row>
    <row r="652" spans="6:9" x14ac:dyDescent="0.3">
      <c r="F652" s="20"/>
      <c r="G652" s="20"/>
      <c r="H652" s="20"/>
      <c r="I652" s="20"/>
    </row>
    <row r="653" spans="6:9" x14ac:dyDescent="0.3">
      <c r="F653" s="20"/>
      <c r="G653" s="20"/>
      <c r="H653" s="20"/>
      <c r="I653" s="20"/>
    </row>
    <row r="654" spans="6:9" x14ac:dyDescent="0.3">
      <c r="F654" s="20"/>
      <c r="G654" s="20"/>
      <c r="H654" s="20"/>
      <c r="I654" s="20"/>
    </row>
    <row r="655" spans="6:9" x14ac:dyDescent="0.3">
      <c r="F655" s="20"/>
      <c r="G655" s="20"/>
      <c r="H655" s="20"/>
      <c r="I655" s="20"/>
    </row>
    <row r="656" spans="6:9" x14ac:dyDescent="0.3">
      <c r="F656" s="20"/>
      <c r="G656" s="20"/>
      <c r="H656" s="20"/>
      <c r="I656" s="20"/>
    </row>
    <row r="657" spans="6:9" x14ac:dyDescent="0.3">
      <c r="F657" s="20"/>
      <c r="G657" s="20"/>
      <c r="H657" s="20"/>
      <c r="I657" s="20"/>
    </row>
    <row r="658" spans="6:9" x14ac:dyDescent="0.3">
      <c r="F658" s="20"/>
      <c r="G658" s="20"/>
      <c r="H658" s="20"/>
      <c r="I658" s="20"/>
    </row>
    <row r="659" spans="6:9" x14ac:dyDescent="0.3">
      <c r="F659" s="20"/>
      <c r="G659" s="20"/>
      <c r="H659" s="20"/>
      <c r="I659" s="20"/>
    </row>
    <row r="660" spans="6:9" x14ac:dyDescent="0.3">
      <c r="F660" s="20"/>
      <c r="G660" s="20"/>
      <c r="H660" s="20"/>
      <c r="I660" s="20"/>
    </row>
    <row r="661" spans="6:9" x14ac:dyDescent="0.3">
      <c r="F661" s="20"/>
      <c r="G661" s="20"/>
      <c r="H661" s="20"/>
      <c r="I661" s="20"/>
    </row>
    <row r="662" spans="6:9" x14ac:dyDescent="0.3">
      <c r="F662" s="20"/>
      <c r="G662" s="20"/>
      <c r="H662" s="20"/>
      <c r="I662" s="20"/>
    </row>
    <row r="663" spans="6:9" x14ac:dyDescent="0.3">
      <c r="F663" s="20"/>
      <c r="G663" s="20"/>
      <c r="H663" s="20"/>
      <c r="I663" s="20"/>
    </row>
    <row r="664" spans="6:9" x14ac:dyDescent="0.3">
      <c r="F664" s="20"/>
      <c r="G664" s="20"/>
      <c r="H664" s="20"/>
      <c r="I664" s="20"/>
    </row>
    <row r="665" spans="6:9" x14ac:dyDescent="0.3">
      <c r="F665" s="20"/>
      <c r="G665" s="20"/>
      <c r="H665" s="20"/>
      <c r="I665" s="20"/>
    </row>
    <row r="666" spans="6:9" x14ac:dyDescent="0.3">
      <c r="F666" s="20"/>
      <c r="G666" s="20"/>
      <c r="H666" s="20"/>
      <c r="I666" s="20"/>
    </row>
    <row r="667" spans="6:9" x14ac:dyDescent="0.3">
      <c r="F667" s="20"/>
      <c r="G667" s="20"/>
      <c r="H667" s="20"/>
      <c r="I667" s="20"/>
    </row>
    <row r="668" spans="6:9" x14ac:dyDescent="0.3">
      <c r="F668" s="20"/>
      <c r="G668" s="20"/>
      <c r="H668" s="20"/>
      <c r="I668" s="20"/>
    </row>
    <row r="669" spans="6:9" x14ac:dyDescent="0.3">
      <c r="F669" s="20"/>
      <c r="G669" s="20"/>
      <c r="H669" s="20"/>
      <c r="I669" s="20"/>
    </row>
    <row r="670" spans="6:9" x14ac:dyDescent="0.3">
      <c r="F670" s="20"/>
      <c r="G670" s="20"/>
      <c r="H670" s="20"/>
      <c r="I670" s="20"/>
    </row>
    <row r="671" spans="6:9" x14ac:dyDescent="0.3">
      <c r="F671" s="20"/>
      <c r="G671" s="20"/>
      <c r="H671" s="20"/>
      <c r="I671" s="20"/>
    </row>
    <row r="672" spans="6:9" x14ac:dyDescent="0.3">
      <c r="F672" s="20"/>
      <c r="G672" s="20"/>
      <c r="H672" s="20"/>
      <c r="I672" s="20"/>
    </row>
    <row r="673" spans="6:9" x14ac:dyDescent="0.3">
      <c r="F673" s="20"/>
      <c r="G673" s="20"/>
      <c r="H673" s="20"/>
      <c r="I673" s="20"/>
    </row>
    <row r="674" spans="6:9" x14ac:dyDescent="0.3">
      <c r="F674" s="20"/>
      <c r="G674" s="20"/>
      <c r="H674" s="20"/>
      <c r="I674" s="20"/>
    </row>
    <row r="675" spans="6:9" x14ac:dyDescent="0.3">
      <c r="F675" s="20"/>
      <c r="G675" s="20"/>
      <c r="H675" s="20"/>
      <c r="I675" s="20"/>
    </row>
    <row r="676" spans="6:9" x14ac:dyDescent="0.3">
      <c r="F676" s="20"/>
      <c r="G676" s="20"/>
      <c r="H676" s="20"/>
      <c r="I676" s="20"/>
    </row>
    <row r="677" spans="6:9" x14ac:dyDescent="0.3">
      <c r="F677" s="20"/>
      <c r="G677" s="20"/>
      <c r="H677" s="20"/>
      <c r="I677" s="20"/>
    </row>
    <row r="678" spans="6:9" x14ac:dyDescent="0.3">
      <c r="F678" s="20"/>
      <c r="G678" s="20"/>
      <c r="H678" s="20"/>
      <c r="I678" s="20"/>
    </row>
    <row r="679" spans="6:9" x14ac:dyDescent="0.3">
      <c r="F679" s="20"/>
      <c r="G679" s="20"/>
      <c r="H679" s="20"/>
      <c r="I679" s="20"/>
    </row>
    <row r="680" spans="6:9" x14ac:dyDescent="0.3">
      <c r="F680" s="20"/>
      <c r="G680" s="20"/>
      <c r="H680" s="20"/>
      <c r="I680" s="20"/>
    </row>
    <row r="681" spans="6:9" x14ac:dyDescent="0.3">
      <c r="F681" s="20"/>
      <c r="G681" s="20"/>
      <c r="H681" s="20"/>
      <c r="I681" s="20"/>
    </row>
    <row r="682" spans="6:9" x14ac:dyDescent="0.3">
      <c r="F682" s="20"/>
      <c r="G682" s="20"/>
      <c r="H682" s="20"/>
      <c r="I682" s="20"/>
    </row>
    <row r="683" spans="6:9" x14ac:dyDescent="0.3">
      <c r="F683" s="20"/>
      <c r="G683" s="20"/>
      <c r="H683" s="20"/>
      <c r="I683" s="20"/>
    </row>
    <row r="684" spans="6:9" x14ac:dyDescent="0.3">
      <c r="F684" s="20"/>
      <c r="G684" s="20"/>
      <c r="H684" s="20"/>
      <c r="I684" s="20"/>
    </row>
    <row r="685" spans="6:9" x14ac:dyDescent="0.3">
      <c r="F685" s="20"/>
      <c r="G685" s="20"/>
      <c r="H685" s="20"/>
      <c r="I685" s="20"/>
    </row>
    <row r="686" spans="6:9" x14ac:dyDescent="0.3">
      <c r="F686" s="20"/>
      <c r="G686" s="20"/>
      <c r="H686" s="20"/>
      <c r="I686" s="20"/>
    </row>
    <row r="687" spans="6:9" x14ac:dyDescent="0.3">
      <c r="F687" s="20"/>
      <c r="G687" s="20"/>
      <c r="H687" s="20"/>
      <c r="I687" s="20"/>
    </row>
    <row r="688" spans="6:9" x14ac:dyDescent="0.3">
      <c r="F688" s="20"/>
      <c r="G688" s="20"/>
      <c r="H688" s="20"/>
      <c r="I688" s="20"/>
    </row>
    <row r="689" spans="6:9" x14ac:dyDescent="0.3">
      <c r="F689" s="20"/>
      <c r="G689" s="20"/>
      <c r="H689" s="20"/>
      <c r="I689" s="20"/>
    </row>
    <row r="690" spans="6:9" x14ac:dyDescent="0.3">
      <c r="F690" s="20"/>
      <c r="G690" s="20"/>
      <c r="H690" s="20"/>
      <c r="I690" s="20"/>
    </row>
    <row r="691" spans="6:9" x14ac:dyDescent="0.3">
      <c r="F691" s="20"/>
      <c r="G691" s="20"/>
      <c r="H691" s="20"/>
      <c r="I691" s="20"/>
    </row>
    <row r="692" spans="6:9" x14ac:dyDescent="0.3">
      <c r="F692" s="20"/>
      <c r="G692" s="20"/>
      <c r="H692" s="20"/>
      <c r="I692" s="20"/>
    </row>
    <row r="693" spans="6:9" x14ac:dyDescent="0.3">
      <c r="F693" s="20"/>
      <c r="G693" s="20"/>
      <c r="H693" s="20"/>
      <c r="I693" s="20"/>
    </row>
    <row r="694" spans="6:9" x14ac:dyDescent="0.3">
      <c r="F694" s="20"/>
      <c r="G694" s="20"/>
      <c r="H694" s="20"/>
      <c r="I694" s="20"/>
    </row>
    <row r="695" spans="6:9" x14ac:dyDescent="0.3">
      <c r="F695" s="20"/>
      <c r="G695" s="20"/>
      <c r="H695" s="20"/>
      <c r="I695" s="20"/>
    </row>
    <row r="696" spans="6:9" x14ac:dyDescent="0.3">
      <c r="F696" s="20"/>
      <c r="G696" s="20"/>
      <c r="H696" s="20"/>
      <c r="I696" s="20"/>
    </row>
    <row r="697" spans="6:9" x14ac:dyDescent="0.3">
      <c r="F697" s="20"/>
      <c r="G697" s="20"/>
      <c r="H697" s="20"/>
      <c r="I697" s="20"/>
    </row>
    <row r="698" spans="6:9" x14ac:dyDescent="0.3">
      <c r="F698" s="20"/>
      <c r="G698" s="20"/>
      <c r="H698" s="20"/>
      <c r="I698" s="20"/>
    </row>
    <row r="699" spans="6:9" x14ac:dyDescent="0.3">
      <c r="F699" s="20"/>
      <c r="G699" s="20"/>
      <c r="H699" s="20"/>
      <c r="I699" s="20"/>
    </row>
    <row r="700" spans="6:9" x14ac:dyDescent="0.3">
      <c r="F700" s="20"/>
      <c r="G700" s="20"/>
      <c r="H700" s="20"/>
      <c r="I700" s="20"/>
    </row>
    <row r="701" spans="6:9" x14ac:dyDescent="0.3">
      <c r="F701" s="20"/>
      <c r="G701" s="20"/>
      <c r="H701" s="20"/>
      <c r="I701" s="20"/>
    </row>
    <row r="702" spans="6:9" x14ac:dyDescent="0.3">
      <c r="F702" s="20"/>
      <c r="G702" s="20"/>
      <c r="H702" s="20"/>
      <c r="I702" s="20"/>
    </row>
    <row r="703" spans="6:9" x14ac:dyDescent="0.3">
      <c r="F703" s="20"/>
      <c r="G703" s="20"/>
      <c r="H703" s="20"/>
      <c r="I703" s="20"/>
    </row>
    <row r="704" spans="6:9" x14ac:dyDescent="0.3">
      <c r="F704" s="20"/>
      <c r="G704" s="20"/>
      <c r="H704" s="20"/>
      <c r="I704" s="20"/>
    </row>
    <row r="705" spans="6:9" x14ac:dyDescent="0.3">
      <c r="F705" s="20"/>
      <c r="G705" s="20"/>
      <c r="H705" s="20"/>
      <c r="I705" s="20"/>
    </row>
    <row r="706" spans="6:9" x14ac:dyDescent="0.3">
      <c r="F706" s="20"/>
      <c r="G706" s="20"/>
      <c r="H706" s="20"/>
      <c r="I706" s="20"/>
    </row>
    <row r="707" spans="6:9" x14ac:dyDescent="0.3">
      <c r="F707" s="20"/>
      <c r="G707" s="20"/>
      <c r="H707" s="20"/>
      <c r="I707" s="20"/>
    </row>
    <row r="708" spans="6:9" x14ac:dyDescent="0.3">
      <c r="F708" s="20"/>
      <c r="G708" s="20"/>
      <c r="H708" s="20"/>
      <c r="I708" s="20"/>
    </row>
    <row r="709" spans="6:9" x14ac:dyDescent="0.3">
      <c r="F709" s="20"/>
      <c r="G709" s="20"/>
      <c r="H709" s="20"/>
      <c r="I709" s="20"/>
    </row>
    <row r="710" spans="6:9" x14ac:dyDescent="0.3">
      <c r="F710" s="20"/>
      <c r="G710" s="20"/>
      <c r="H710" s="20"/>
      <c r="I710" s="20"/>
    </row>
    <row r="711" spans="6:9" x14ac:dyDescent="0.3">
      <c r="F711" s="20"/>
      <c r="G711" s="20"/>
      <c r="H711" s="20"/>
      <c r="I711" s="20"/>
    </row>
    <row r="712" spans="6:9" x14ac:dyDescent="0.3">
      <c r="F712" s="20"/>
      <c r="G712" s="20"/>
      <c r="H712" s="20"/>
      <c r="I712" s="20"/>
    </row>
    <row r="713" spans="6:9" x14ac:dyDescent="0.3">
      <c r="F713" s="20"/>
      <c r="G713" s="20"/>
      <c r="H713" s="20"/>
      <c r="I713" s="20"/>
    </row>
    <row r="714" spans="6:9" x14ac:dyDescent="0.3">
      <c r="F714" s="20"/>
      <c r="G714" s="20"/>
      <c r="H714" s="20"/>
      <c r="I714" s="20"/>
    </row>
    <row r="715" spans="6:9" x14ac:dyDescent="0.3">
      <c r="F715" s="20"/>
      <c r="G715" s="20"/>
      <c r="H715" s="20"/>
      <c r="I715" s="20"/>
    </row>
    <row r="716" spans="6:9" x14ac:dyDescent="0.3">
      <c r="F716" s="20"/>
      <c r="G716" s="20"/>
      <c r="H716" s="20"/>
      <c r="I716" s="20"/>
    </row>
    <row r="717" spans="6:9" x14ac:dyDescent="0.3">
      <c r="F717" s="20"/>
      <c r="G717" s="20"/>
      <c r="H717" s="20"/>
      <c r="I717" s="20"/>
    </row>
    <row r="718" spans="6:9" x14ac:dyDescent="0.3">
      <c r="F718" s="20"/>
      <c r="G718" s="20"/>
      <c r="H718" s="20"/>
      <c r="I718" s="20"/>
    </row>
    <row r="719" spans="6:9" x14ac:dyDescent="0.3">
      <c r="F719" s="20"/>
      <c r="G719" s="20"/>
      <c r="H719" s="20"/>
      <c r="I719" s="20"/>
    </row>
    <row r="720" spans="6:9" x14ac:dyDescent="0.3">
      <c r="F720" s="20"/>
      <c r="G720" s="20"/>
      <c r="H720" s="20"/>
      <c r="I720" s="20"/>
    </row>
    <row r="721" spans="6:9" x14ac:dyDescent="0.3">
      <c r="F721" s="20"/>
      <c r="G721" s="20"/>
      <c r="H721" s="20"/>
      <c r="I721" s="20"/>
    </row>
    <row r="722" spans="6:9" x14ac:dyDescent="0.3">
      <c r="F722" s="20"/>
      <c r="G722" s="20"/>
      <c r="H722" s="20"/>
      <c r="I722" s="20"/>
    </row>
    <row r="723" spans="6:9" x14ac:dyDescent="0.3">
      <c r="F723" s="20"/>
      <c r="G723" s="20"/>
      <c r="H723" s="20"/>
      <c r="I723" s="20"/>
    </row>
    <row r="724" spans="6:9" x14ac:dyDescent="0.3">
      <c r="F724" s="20"/>
      <c r="G724" s="20"/>
      <c r="H724" s="20"/>
      <c r="I724" s="20"/>
    </row>
    <row r="725" spans="6:9" x14ac:dyDescent="0.3">
      <c r="F725" s="20"/>
      <c r="G725" s="20"/>
      <c r="H725" s="20"/>
      <c r="I725" s="20"/>
    </row>
    <row r="726" spans="6:9" x14ac:dyDescent="0.3">
      <c r="F726" s="20"/>
      <c r="G726" s="20"/>
      <c r="H726" s="20"/>
      <c r="I726" s="20"/>
    </row>
    <row r="727" spans="6:9" x14ac:dyDescent="0.3">
      <c r="F727" s="20"/>
      <c r="G727" s="20"/>
      <c r="H727" s="20"/>
      <c r="I727" s="20"/>
    </row>
    <row r="728" spans="6:9" x14ac:dyDescent="0.3">
      <c r="F728" s="20"/>
      <c r="G728" s="20"/>
      <c r="H728" s="20"/>
      <c r="I728" s="20"/>
    </row>
    <row r="729" spans="6:9" x14ac:dyDescent="0.3">
      <c r="F729" s="20"/>
      <c r="G729" s="20"/>
      <c r="H729" s="20"/>
      <c r="I729" s="20"/>
    </row>
    <row r="730" spans="6:9" x14ac:dyDescent="0.3">
      <c r="F730" s="20"/>
      <c r="G730" s="20"/>
      <c r="H730" s="20"/>
      <c r="I730" s="20"/>
    </row>
    <row r="731" spans="6:9" x14ac:dyDescent="0.3">
      <c r="F731" s="20"/>
      <c r="G731" s="20"/>
      <c r="H731" s="20"/>
      <c r="I731" s="20"/>
    </row>
    <row r="732" spans="6:9" x14ac:dyDescent="0.3">
      <c r="F732" s="20"/>
      <c r="G732" s="20"/>
      <c r="H732" s="20"/>
      <c r="I732" s="20"/>
    </row>
    <row r="733" spans="6:9" x14ac:dyDescent="0.3">
      <c r="F733" s="20"/>
      <c r="G733" s="20"/>
      <c r="H733" s="20"/>
      <c r="I733" s="20"/>
    </row>
    <row r="734" spans="6:9" x14ac:dyDescent="0.3">
      <c r="F734" s="20"/>
      <c r="G734" s="20"/>
      <c r="H734" s="20"/>
      <c r="I734" s="20"/>
    </row>
    <row r="735" spans="6:9" x14ac:dyDescent="0.3">
      <c r="F735" s="20"/>
      <c r="G735" s="20"/>
      <c r="H735" s="20"/>
      <c r="I735" s="20"/>
    </row>
    <row r="736" spans="6:9" x14ac:dyDescent="0.3">
      <c r="F736" s="20"/>
      <c r="G736" s="20"/>
      <c r="H736" s="20"/>
      <c r="I736" s="20"/>
    </row>
    <row r="737" spans="6:9" x14ac:dyDescent="0.3">
      <c r="F737" s="20"/>
      <c r="G737" s="20"/>
      <c r="H737" s="20"/>
      <c r="I737" s="20"/>
    </row>
    <row r="738" spans="6:9" x14ac:dyDescent="0.3">
      <c r="F738" s="20"/>
      <c r="G738" s="20"/>
      <c r="H738" s="20"/>
      <c r="I738" s="20"/>
    </row>
    <row r="739" spans="6:9" x14ac:dyDescent="0.3">
      <c r="F739" s="20"/>
      <c r="G739" s="20"/>
      <c r="H739" s="20"/>
      <c r="I739" s="20"/>
    </row>
    <row r="740" spans="6:9" x14ac:dyDescent="0.3">
      <c r="F740" s="20"/>
      <c r="G740" s="20"/>
      <c r="H740" s="20"/>
      <c r="I740" s="20"/>
    </row>
    <row r="741" spans="6:9" x14ac:dyDescent="0.3">
      <c r="F741" s="20"/>
      <c r="G741" s="20"/>
      <c r="H741" s="20"/>
      <c r="I741" s="20"/>
    </row>
    <row r="742" spans="6:9" x14ac:dyDescent="0.3">
      <c r="F742" s="20"/>
      <c r="G742" s="20"/>
      <c r="H742" s="20"/>
      <c r="I742" s="20"/>
    </row>
    <row r="743" spans="6:9" x14ac:dyDescent="0.3">
      <c r="F743" s="20"/>
      <c r="G743" s="20"/>
      <c r="H743" s="20"/>
      <c r="I743" s="20"/>
    </row>
    <row r="744" spans="6:9" x14ac:dyDescent="0.3">
      <c r="F744" s="20"/>
      <c r="G744" s="20"/>
      <c r="H744" s="20"/>
      <c r="I744" s="20"/>
    </row>
    <row r="745" spans="6:9" x14ac:dyDescent="0.3">
      <c r="F745" s="20"/>
      <c r="G745" s="20"/>
      <c r="H745" s="20"/>
      <c r="I745" s="20"/>
    </row>
    <row r="746" spans="6:9" x14ac:dyDescent="0.3">
      <c r="F746" s="20"/>
      <c r="G746" s="20"/>
      <c r="H746" s="20"/>
      <c r="I746" s="20"/>
    </row>
    <row r="747" spans="6:9" x14ac:dyDescent="0.3">
      <c r="F747" s="20"/>
      <c r="G747" s="20"/>
      <c r="H747" s="20"/>
      <c r="I747" s="20"/>
    </row>
    <row r="748" spans="6:9" x14ac:dyDescent="0.3">
      <c r="F748" s="20"/>
      <c r="G748" s="20"/>
      <c r="H748" s="20"/>
      <c r="I748" s="20"/>
    </row>
    <row r="749" spans="6:9" x14ac:dyDescent="0.3">
      <c r="F749" s="20"/>
      <c r="G749" s="20"/>
      <c r="H749" s="20"/>
      <c r="I749" s="20"/>
    </row>
    <row r="750" spans="6:9" x14ac:dyDescent="0.3">
      <c r="F750" s="20"/>
      <c r="G750" s="20"/>
      <c r="H750" s="20"/>
      <c r="I750" s="20"/>
    </row>
    <row r="751" spans="6:9" x14ac:dyDescent="0.3">
      <c r="F751" s="20"/>
      <c r="G751" s="20"/>
      <c r="H751" s="20"/>
      <c r="I751" s="20"/>
    </row>
    <row r="752" spans="6:9" x14ac:dyDescent="0.3">
      <c r="F752" s="20"/>
      <c r="G752" s="20"/>
      <c r="H752" s="20"/>
      <c r="I752" s="20"/>
    </row>
    <row r="753" spans="6:9" x14ac:dyDescent="0.3">
      <c r="F753" s="20"/>
      <c r="G753" s="20"/>
      <c r="H753" s="20"/>
      <c r="I753" s="20"/>
    </row>
    <row r="754" spans="6:9" x14ac:dyDescent="0.3">
      <c r="F754" s="20"/>
      <c r="G754" s="20"/>
      <c r="H754" s="20"/>
      <c r="I754" s="20"/>
    </row>
    <row r="755" spans="6:9" x14ac:dyDescent="0.3">
      <c r="F755" s="20"/>
      <c r="G755" s="20"/>
      <c r="H755" s="20"/>
      <c r="I755" s="20"/>
    </row>
    <row r="756" spans="6:9" x14ac:dyDescent="0.3">
      <c r="F756" s="20"/>
      <c r="G756" s="20"/>
      <c r="H756" s="20"/>
      <c r="I756" s="20"/>
    </row>
    <row r="757" spans="6:9" x14ac:dyDescent="0.3">
      <c r="F757" s="20"/>
      <c r="G757" s="20"/>
      <c r="H757" s="20"/>
      <c r="I757" s="20"/>
    </row>
    <row r="758" spans="6:9" x14ac:dyDescent="0.3">
      <c r="F758" s="20"/>
      <c r="G758" s="20"/>
      <c r="H758" s="20"/>
      <c r="I758" s="20"/>
    </row>
    <row r="759" spans="6:9" x14ac:dyDescent="0.3">
      <c r="F759" s="20"/>
      <c r="G759" s="20"/>
      <c r="H759" s="20"/>
      <c r="I759" s="20"/>
    </row>
    <row r="760" spans="6:9" x14ac:dyDescent="0.3">
      <c r="F760" s="20"/>
      <c r="G760" s="20"/>
      <c r="H760" s="20"/>
      <c r="I760" s="20"/>
    </row>
    <row r="761" spans="6:9" x14ac:dyDescent="0.3">
      <c r="F761" s="20"/>
      <c r="G761" s="20"/>
      <c r="H761" s="20"/>
      <c r="I761" s="20"/>
    </row>
    <row r="762" spans="6:9" x14ac:dyDescent="0.3">
      <c r="F762" s="20"/>
      <c r="G762" s="20"/>
      <c r="H762" s="20"/>
      <c r="I762" s="20"/>
    </row>
    <row r="763" spans="6:9" x14ac:dyDescent="0.3">
      <c r="F763" s="20"/>
      <c r="G763" s="20"/>
      <c r="H763" s="20"/>
      <c r="I763" s="20"/>
    </row>
    <row r="764" spans="6:9" x14ac:dyDescent="0.3">
      <c r="F764" s="20"/>
      <c r="G764" s="20"/>
      <c r="H764" s="20"/>
      <c r="I764" s="20"/>
    </row>
    <row r="765" spans="6:9" x14ac:dyDescent="0.3">
      <c r="F765" s="20"/>
      <c r="G765" s="20"/>
      <c r="H765" s="20"/>
      <c r="I765" s="20"/>
    </row>
    <row r="766" spans="6:9" x14ac:dyDescent="0.3">
      <c r="F766" s="20"/>
      <c r="G766" s="20"/>
      <c r="H766" s="20"/>
      <c r="I766" s="20"/>
    </row>
    <row r="767" spans="6:9" x14ac:dyDescent="0.3">
      <c r="F767" s="20"/>
      <c r="G767" s="20"/>
      <c r="H767" s="20"/>
      <c r="I767" s="20"/>
    </row>
    <row r="768" spans="6:9" x14ac:dyDescent="0.3">
      <c r="F768" s="20"/>
      <c r="G768" s="20"/>
      <c r="H768" s="20"/>
      <c r="I768" s="20"/>
    </row>
    <row r="769" spans="6:9" x14ac:dyDescent="0.3">
      <c r="F769" s="20"/>
      <c r="G769" s="20"/>
      <c r="H769" s="20"/>
      <c r="I769" s="20"/>
    </row>
    <row r="770" spans="6:9" x14ac:dyDescent="0.3">
      <c r="F770" s="20"/>
      <c r="G770" s="20"/>
      <c r="H770" s="20"/>
      <c r="I770" s="20"/>
    </row>
    <row r="771" spans="6:9" x14ac:dyDescent="0.3">
      <c r="F771" s="20"/>
      <c r="G771" s="20"/>
      <c r="H771" s="20"/>
      <c r="I771" s="20"/>
    </row>
    <row r="772" spans="6:9" x14ac:dyDescent="0.3">
      <c r="F772" s="20"/>
      <c r="G772" s="20"/>
      <c r="H772" s="20"/>
      <c r="I772" s="20"/>
    </row>
    <row r="773" spans="6:9" x14ac:dyDescent="0.3">
      <c r="F773" s="20"/>
      <c r="G773" s="20"/>
      <c r="H773" s="20"/>
      <c r="I773" s="20"/>
    </row>
    <row r="774" spans="6:9" x14ac:dyDescent="0.3">
      <c r="F774" s="20"/>
      <c r="G774" s="20"/>
      <c r="H774" s="20"/>
      <c r="I774" s="20"/>
    </row>
    <row r="775" spans="6:9" x14ac:dyDescent="0.3">
      <c r="F775" s="20"/>
      <c r="G775" s="20"/>
      <c r="H775" s="20"/>
      <c r="I775" s="20"/>
    </row>
    <row r="776" spans="6:9" x14ac:dyDescent="0.3">
      <c r="F776" s="20"/>
      <c r="G776" s="20"/>
      <c r="H776" s="20"/>
      <c r="I776" s="20"/>
    </row>
    <row r="777" spans="6:9" x14ac:dyDescent="0.3">
      <c r="F777" s="20"/>
      <c r="G777" s="20"/>
      <c r="H777" s="20"/>
      <c r="I777" s="20"/>
    </row>
    <row r="778" spans="6:9" x14ac:dyDescent="0.3">
      <c r="F778" s="20"/>
      <c r="G778" s="20"/>
      <c r="H778" s="20"/>
      <c r="I778" s="20"/>
    </row>
    <row r="779" spans="6:9" x14ac:dyDescent="0.3">
      <c r="F779" s="20"/>
      <c r="G779" s="20"/>
      <c r="H779" s="20"/>
      <c r="I779" s="20"/>
    </row>
    <row r="780" spans="6:9" x14ac:dyDescent="0.3">
      <c r="F780" s="20"/>
      <c r="G780" s="20"/>
      <c r="H780" s="20"/>
      <c r="I780" s="20"/>
    </row>
    <row r="781" spans="6:9" x14ac:dyDescent="0.3">
      <c r="F781" s="20"/>
      <c r="G781" s="20"/>
      <c r="H781" s="20"/>
      <c r="I781" s="20"/>
    </row>
    <row r="782" spans="6:9" x14ac:dyDescent="0.3">
      <c r="F782" s="20"/>
      <c r="G782" s="20"/>
      <c r="H782" s="20"/>
      <c r="I782" s="20"/>
    </row>
    <row r="783" spans="6:9" x14ac:dyDescent="0.3">
      <c r="F783" s="20"/>
      <c r="G783" s="20"/>
      <c r="H783" s="20"/>
      <c r="I783" s="20"/>
    </row>
    <row r="784" spans="6:9" x14ac:dyDescent="0.3">
      <c r="F784" s="20"/>
      <c r="G784" s="20"/>
      <c r="H784" s="20"/>
      <c r="I784" s="20"/>
    </row>
    <row r="785" spans="6:9" x14ac:dyDescent="0.3">
      <c r="F785" s="20"/>
      <c r="G785" s="20"/>
      <c r="H785" s="20"/>
      <c r="I785" s="20"/>
    </row>
    <row r="786" spans="6:9" x14ac:dyDescent="0.3">
      <c r="F786" s="20"/>
      <c r="G786" s="20"/>
      <c r="H786" s="20"/>
      <c r="I786" s="20"/>
    </row>
    <row r="787" spans="6:9" x14ac:dyDescent="0.3">
      <c r="F787" s="20"/>
      <c r="G787" s="20"/>
      <c r="H787" s="20"/>
      <c r="I787" s="20"/>
    </row>
    <row r="788" spans="6:9" x14ac:dyDescent="0.3">
      <c r="F788" s="20"/>
      <c r="G788" s="20"/>
      <c r="H788" s="20"/>
      <c r="I788" s="20"/>
    </row>
    <row r="789" spans="6:9" x14ac:dyDescent="0.3">
      <c r="F789" s="20"/>
      <c r="G789" s="20"/>
      <c r="H789" s="20"/>
      <c r="I789" s="20"/>
    </row>
    <row r="790" spans="6:9" x14ac:dyDescent="0.3">
      <c r="F790" s="20"/>
      <c r="G790" s="20"/>
      <c r="H790" s="20"/>
      <c r="I790" s="20"/>
    </row>
    <row r="791" spans="6:9" x14ac:dyDescent="0.3">
      <c r="F791" s="20"/>
      <c r="G791" s="20"/>
      <c r="H791" s="20"/>
      <c r="I791" s="20"/>
    </row>
    <row r="792" spans="6:9" x14ac:dyDescent="0.3">
      <c r="F792" s="20"/>
      <c r="G792" s="20"/>
      <c r="H792" s="20"/>
      <c r="I792" s="20"/>
    </row>
    <row r="793" spans="6:9" x14ac:dyDescent="0.3">
      <c r="F793" s="20"/>
      <c r="G793" s="20"/>
      <c r="H793" s="20"/>
      <c r="I793" s="20"/>
    </row>
    <row r="794" spans="6:9" x14ac:dyDescent="0.3">
      <c r="F794" s="20"/>
      <c r="G794" s="20"/>
      <c r="H794" s="20"/>
      <c r="I794" s="20"/>
    </row>
    <row r="795" spans="6:9" x14ac:dyDescent="0.3">
      <c r="F795" s="20"/>
      <c r="G795" s="20"/>
      <c r="H795" s="20"/>
      <c r="I795" s="20"/>
    </row>
    <row r="796" spans="6:9" x14ac:dyDescent="0.3">
      <c r="F796" s="20"/>
      <c r="G796" s="20"/>
      <c r="H796" s="20"/>
      <c r="I796" s="20"/>
    </row>
    <row r="797" spans="6:9" x14ac:dyDescent="0.3">
      <c r="F797" s="20"/>
      <c r="G797" s="20"/>
      <c r="H797" s="20"/>
      <c r="I797" s="20"/>
    </row>
    <row r="798" spans="6:9" x14ac:dyDescent="0.3">
      <c r="F798" s="20"/>
      <c r="G798" s="20"/>
      <c r="H798" s="20"/>
      <c r="I798" s="20"/>
    </row>
    <row r="799" spans="6:9" x14ac:dyDescent="0.3">
      <c r="F799" s="20"/>
      <c r="G799" s="20"/>
      <c r="H799" s="20"/>
      <c r="I799" s="20"/>
    </row>
    <row r="800" spans="6:9" x14ac:dyDescent="0.3">
      <c r="F800" s="20"/>
      <c r="G800" s="20"/>
      <c r="H800" s="20"/>
      <c r="I800" s="20"/>
    </row>
    <row r="801" spans="6:9" x14ac:dyDescent="0.3">
      <c r="F801" s="20"/>
      <c r="G801" s="20"/>
      <c r="H801" s="20"/>
      <c r="I801" s="20"/>
    </row>
    <row r="802" spans="6:9" x14ac:dyDescent="0.3">
      <c r="F802" s="20"/>
      <c r="G802" s="20"/>
      <c r="H802" s="20"/>
      <c r="I802" s="20"/>
    </row>
    <row r="803" spans="6:9" x14ac:dyDescent="0.3">
      <c r="F803" s="20"/>
      <c r="G803" s="20"/>
      <c r="H803" s="20"/>
      <c r="I803" s="20"/>
    </row>
    <row r="804" spans="6:9" x14ac:dyDescent="0.3">
      <c r="F804" s="20"/>
      <c r="G804" s="20"/>
      <c r="H804" s="20"/>
      <c r="I804" s="20"/>
    </row>
    <row r="805" spans="6:9" x14ac:dyDescent="0.3">
      <c r="F805" s="20"/>
      <c r="G805" s="20"/>
      <c r="H805" s="20"/>
      <c r="I805" s="20"/>
    </row>
    <row r="806" spans="6:9" x14ac:dyDescent="0.3">
      <c r="F806" s="20"/>
      <c r="G806" s="20"/>
      <c r="H806" s="20"/>
      <c r="I806" s="20"/>
    </row>
    <row r="807" spans="6:9" x14ac:dyDescent="0.3">
      <c r="F807" s="20"/>
      <c r="G807" s="20"/>
      <c r="H807" s="20"/>
      <c r="I807" s="20"/>
    </row>
    <row r="808" spans="6:9" x14ac:dyDescent="0.3">
      <c r="F808" s="20"/>
      <c r="G808" s="20"/>
      <c r="H808" s="20"/>
      <c r="I808" s="20"/>
    </row>
    <row r="809" spans="6:9" x14ac:dyDescent="0.3">
      <c r="F809" s="20"/>
      <c r="G809" s="20"/>
      <c r="H809" s="20"/>
      <c r="I809" s="20"/>
    </row>
    <row r="810" spans="6:9" x14ac:dyDescent="0.3">
      <c r="F810" s="20"/>
      <c r="G810" s="20"/>
      <c r="H810" s="20"/>
      <c r="I810" s="20"/>
    </row>
    <row r="811" spans="6:9" x14ac:dyDescent="0.3">
      <c r="F811" s="20"/>
      <c r="G811" s="20"/>
      <c r="H811" s="20"/>
      <c r="I811" s="20"/>
    </row>
    <row r="812" spans="6:9" x14ac:dyDescent="0.3">
      <c r="F812" s="20"/>
      <c r="G812" s="20"/>
      <c r="H812" s="20"/>
      <c r="I812" s="20"/>
    </row>
    <row r="813" spans="6:9" x14ac:dyDescent="0.3">
      <c r="F813" s="20"/>
      <c r="G813" s="20"/>
      <c r="H813" s="20"/>
      <c r="I813" s="20"/>
    </row>
    <row r="814" spans="6:9" x14ac:dyDescent="0.3">
      <c r="F814" s="20"/>
      <c r="G814" s="20"/>
      <c r="H814" s="20"/>
      <c r="I814" s="20"/>
    </row>
    <row r="815" spans="6:9" x14ac:dyDescent="0.3">
      <c r="F815" s="20"/>
      <c r="G815" s="20"/>
      <c r="H815" s="20"/>
      <c r="I815" s="20"/>
    </row>
    <row r="816" spans="6:9" x14ac:dyDescent="0.3">
      <c r="F816" s="20"/>
      <c r="G816" s="20"/>
      <c r="H816" s="20"/>
      <c r="I816" s="20"/>
    </row>
    <row r="817" spans="6:9" x14ac:dyDescent="0.3">
      <c r="F817" s="20"/>
      <c r="G817" s="20"/>
      <c r="H817" s="20"/>
      <c r="I817" s="20"/>
    </row>
    <row r="818" spans="6:9" x14ac:dyDescent="0.3">
      <c r="F818" s="20"/>
      <c r="G818" s="20"/>
      <c r="H818" s="20"/>
      <c r="I818" s="20"/>
    </row>
    <row r="819" spans="6:9" x14ac:dyDescent="0.3">
      <c r="F819" s="20"/>
      <c r="G819" s="20"/>
      <c r="H819" s="20"/>
      <c r="I819" s="20"/>
    </row>
    <row r="820" spans="6:9" x14ac:dyDescent="0.3">
      <c r="F820" s="20"/>
      <c r="G820" s="20"/>
      <c r="H820" s="20"/>
      <c r="I820" s="20"/>
    </row>
    <row r="821" spans="6:9" x14ac:dyDescent="0.3">
      <c r="F821" s="20"/>
      <c r="G821" s="20"/>
      <c r="H821" s="20"/>
      <c r="I821" s="20"/>
    </row>
    <row r="822" spans="6:9" x14ac:dyDescent="0.3">
      <c r="F822" s="20"/>
      <c r="G822" s="20"/>
      <c r="H822" s="20"/>
      <c r="I822" s="20"/>
    </row>
    <row r="823" spans="6:9" x14ac:dyDescent="0.3">
      <c r="F823" s="20"/>
      <c r="G823" s="20"/>
      <c r="H823" s="20"/>
      <c r="I823" s="20"/>
    </row>
    <row r="824" spans="6:9" x14ac:dyDescent="0.3">
      <c r="F824" s="20"/>
      <c r="G824" s="20"/>
      <c r="H824" s="20"/>
      <c r="I824" s="20"/>
    </row>
    <row r="825" spans="6:9" x14ac:dyDescent="0.3">
      <c r="F825" s="20"/>
      <c r="G825" s="20"/>
      <c r="H825" s="20"/>
      <c r="I825" s="20"/>
    </row>
    <row r="826" spans="6:9" x14ac:dyDescent="0.3">
      <c r="F826" s="20"/>
      <c r="G826" s="20"/>
      <c r="H826" s="20"/>
      <c r="I826" s="20"/>
    </row>
    <row r="827" spans="6:9" x14ac:dyDescent="0.3">
      <c r="F827" s="20"/>
      <c r="G827" s="20"/>
      <c r="H827" s="20"/>
      <c r="I827" s="20"/>
    </row>
    <row r="828" spans="6:9" x14ac:dyDescent="0.3">
      <c r="F828" s="20"/>
      <c r="G828" s="20"/>
      <c r="H828" s="20"/>
      <c r="I828" s="20"/>
    </row>
    <row r="829" spans="6:9" x14ac:dyDescent="0.3">
      <c r="F829" s="20"/>
      <c r="G829" s="20"/>
      <c r="H829" s="20"/>
      <c r="I829" s="20"/>
    </row>
    <row r="830" spans="6:9" x14ac:dyDescent="0.3">
      <c r="F830" s="20"/>
      <c r="G830" s="20"/>
      <c r="H830" s="20"/>
      <c r="I830" s="20"/>
    </row>
    <row r="831" spans="6:9" x14ac:dyDescent="0.3">
      <c r="F831" s="20"/>
      <c r="G831" s="20"/>
      <c r="H831" s="20"/>
      <c r="I831" s="20"/>
    </row>
    <row r="832" spans="6:9" x14ac:dyDescent="0.3">
      <c r="F832" s="20"/>
      <c r="G832" s="20"/>
      <c r="H832" s="20"/>
      <c r="I832" s="20"/>
    </row>
    <row r="833" spans="6:9" x14ac:dyDescent="0.3">
      <c r="F833" s="20"/>
      <c r="G833" s="20"/>
      <c r="H833" s="20"/>
      <c r="I833" s="20"/>
    </row>
    <row r="834" spans="6:9" x14ac:dyDescent="0.3">
      <c r="F834" s="20"/>
      <c r="G834" s="20"/>
      <c r="H834" s="20"/>
      <c r="I834" s="20"/>
    </row>
    <row r="835" spans="6:9" x14ac:dyDescent="0.3">
      <c r="F835" s="20"/>
      <c r="G835" s="20"/>
      <c r="H835" s="20"/>
      <c r="I835" s="20"/>
    </row>
    <row r="836" spans="6:9" x14ac:dyDescent="0.3">
      <c r="F836" s="20"/>
      <c r="G836" s="20"/>
      <c r="H836" s="20"/>
      <c r="I836" s="20"/>
    </row>
    <row r="837" spans="6:9" x14ac:dyDescent="0.3">
      <c r="F837" s="20"/>
      <c r="G837" s="20"/>
      <c r="H837" s="20"/>
      <c r="I837" s="20"/>
    </row>
    <row r="838" spans="6:9" x14ac:dyDescent="0.3">
      <c r="F838" s="20"/>
      <c r="G838" s="20"/>
      <c r="H838" s="20"/>
      <c r="I838" s="20"/>
    </row>
    <row r="839" spans="6:9" x14ac:dyDescent="0.3">
      <c r="F839" s="20"/>
      <c r="G839" s="20"/>
      <c r="H839" s="20"/>
      <c r="I839" s="20"/>
    </row>
    <row r="840" spans="6:9" x14ac:dyDescent="0.3">
      <c r="F840" s="20"/>
      <c r="G840" s="20"/>
      <c r="H840" s="20"/>
      <c r="I840" s="20"/>
    </row>
    <row r="841" spans="6:9" x14ac:dyDescent="0.3">
      <c r="F841" s="20"/>
      <c r="G841" s="20"/>
      <c r="H841" s="20"/>
      <c r="I841" s="20"/>
    </row>
    <row r="842" spans="6:9" x14ac:dyDescent="0.3">
      <c r="F842" s="20"/>
      <c r="G842" s="20"/>
      <c r="H842" s="20"/>
      <c r="I842" s="20"/>
    </row>
    <row r="843" spans="6:9" x14ac:dyDescent="0.3">
      <c r="F843" s="20"/>
      <c r="G843" s="20"/>
      <c r="H843" s="20"/>
      <c r="I843" s="20"/>
    </row>
    <row r="844" spans="6:9" x14ac:dyDescent="0.3">
      <c r="F844" s="20"/>
      <c r="G844" s="20"/>
      <c r="H844" s="20"/>
      <c r="I844" s="20"/>
    </row>
    <row r="845" spans="6:9" x14ac:dyDescent="0.3">
      <c r="F845" s="20"/>
      <c r="G845" s="20"/>
      <c r="H845" s="20"/>
      <c r="I845" s="20"/>
    </row>
    <row r="846" spans="6:9" x14ac:dyDescent="0.3">
      <c r="F846" s="20"/>
      <c r="G846" s="20"/>
      <c r="H846" s="20"/>
      <c r="I846" s="20"/>
    </row>
    <row r="847" spans="6:9" x14ac:dyDescent="0.3">
      <c r="F847" s="20"/>
      <c r="G847" s="20"/>
      <c r="H847" s="20"/>
      <c r="I847" s="20"/>
    </row>
    <row r="848" spans="6:9" x14ac:dyDescent="0.3">
      <c r="F848" s="20"/>
      <c r="G848" s="20"/>
      <c r="H848" s="20"/>
      <c r="I848" s="20"/>
    </row>
    <row r="849" spans="6:9" x14ac:dyDescent="0.3">
      <c r="F849" s="20"/>
      <c r="G849" s="20"/>
      <c r="H849" s="20"/>
      <c r="I849" s="20"/>
    </row>
    <row r="850" spans="6:9" x14ac:dyDescent="0.3">
      <c r="F850" s="20"/>
      <c r="G850" s="20"/>
      <c r="H850" s="20"/>
      <c r="I850" s="20"/>
    </row>
    <row r="851" spans="6:9" x14ac:dyDescent="0.3">
      <c r="F851" s="20"/>
      <c r="G851" s="20"/>
      <c r="H851" s="20"/>
      <c r="I851" s="20"/>
    </row>
    <row r="852" spans="6:9" x14ac:dyDescent="0.3">
      <c r="F852" s="20"/>
      <c r="G852" s="20"/>
      <c r="H852" s="20"/>
      <c r="I852" s="20"/>
    </row>
    <row r="853" spans="6:9" x14ac:dyDescent="0.3">
      <c r="F853" s="20"/>
      <c r="G853" s="20"/>
      <c r="H853" s="20"/>
      <c r="I853" s="20"/>
    </row>
    <row r="854" spans="6:9" x14ac:dyDescent="0.3">
      <c r="F854" s="20"/>
      <c r="G854" s="20"/>
      <c r="H854" s="20"/>
      <c r="I854" s="20"/>
    </row>
    <row r="855" spans="6:9" x14ac:dyDescent="0.3">
      <c r="F855" s="20"/>
      <c r="G855" s="20"/>
      <c r="H855" s="20"/>
      <c r="I855" s="20"/>
    </row>
    <row r="856" spans="6:9" x14ac:dyDescent="0.3">
      <c r="F856" s="20"/>
      <c r="G856" s="20"/>
      <c r="H856" s="20"/>
      <c r="I856" s="20"/>
    </row>
    <row r="857" spans="6:9" x14ac:dyDescent="0.3">
      <c r="F857" s="20"/>
      <c r="G857" s="20"/>
      <c r="H857" s="20"/>
      <c r="I857" s="20"/>
    </row>
    <row r="858" spans="6:9" x14ac:dyDescent="0.3">
      <c r="F858" s="20"/>
      <c r="G858" s="20"/>
      <c r="H858" s="20"/>
      <c r="I858" s="20"/>
    </row>
    <row r="859" spans="6:9" x14ac:dyDescent="0.3">
      <c r="F859" s="20"/>
      <c r="G859" s="20"/>
      <c r="H859" s="20"/>
      <c r="I859" s="20"/>
    </row>
    <row r="860" spans="6:9" x14ac:dyDescent="0.3">
      <c r="F860" s="20"/>
      <c r="G860" s="20"/>
      <c r="H860" s="20"/>
      <c r="I860" s="20"/>
    </row>
    <row r="861" spans="6:9" x14ac:dyDescent="0.3">
      <c r="F861" s="20"/>
      <c r="G861" s="20"/>
      <c r="H861" s="20"/>
      <c r="I861" s="20"/>
    </row>
    <row r="862" spans="6:9" x14ac:dyDescent="0.3">
      <c r="F862" s="20"/>
      <c r="G862" s="20"/>
      <c r="H862" s="20"/>
      <c r="I862" s="20"/>
    </row>
    <row r="863" spans="6:9" x14ac:dyDescent="0.3">
      <c r="F863" s="20"/>
      <c r="G863" s="20"/>
      <c r="H863" s="20"/>
      <c r="I863" s="20"/>
    </row>
    <row r="864" spans="6:9" x14ac:dyDescent="0.3">
      <c r="F864" s="20"/>
      <c r="G864" s="20"/>
      <c r="H864" s="20"/>
      <c r="I864" s="20"/>
    </row>
    <row r="865" spans="6:9" x14ac:dyDescent="0.3">
      <c r="F865" s="20"/>
      <c r="G865" s="20"/>
      <c r="H865" s="20"/>
      <c r="I865" s="20"/>
    </row>
    <row r="866" spans="6:9" x14ac:dyDescent="0.3">
      <c r="F866" s="20"/>
      <c r="G866" s="20"/>
      <c r="H866" s="20"/>
      <c r="I866" s="20"/>
    </row>
    <row r="867" spans="6:9" x14ac:dyDescent="0.3">
      <c r="F867" s="20"/>
      <c r="G867" s="20"/>
      <c r="H867" s="20"/>
      <c r="I867" s="20"/>
    </row>
    <row r="868" spans="6:9" x14ac:dyDescent="0.3">
      <c r="F868" s="20"/>
      <c r="G868" s="20"/>
      <c r="H868" s="20"/>
      <c r="I868" s="20"/>
    </row>
    <row r="869" spans="6:9" x14ac:dyDescent="0.3">
      <c r="F869" s="20"/>
      <c r="G869" s="20"/>
      <c r="H869" s="20"/>
      <c r="I869" s="20"/>
    </row>
    <row r="870" spans="6:9" x14ac:dyDescent="0.3">
      <c r="F870" s="20"/>
      <c r="G870" s="20"/>
      <c r="H870" s="20"/>
      <c r="I870" s="20"/>
    </row>
    <row r="871" spans="6:9" x14ac:dyDescent="0.3">
      <c r="F871" s="20"/>
      <c r="G871" s="20"/>
      <c r="H871" s="20"/>
      <c r="I871" s="20"/>
    </row>
    <row r="872" spans="6:9" x14ac:dyDescent="0.3">
      <c r="F872" s="20"/>
      <c r="G872" s="20"/>
      <c r="H872" s="20"/>
      <c r="I872" s="20"/>
    </row>
    <row r="873" spans="6:9" x14ac:dyDescent="0.3">
      <c r="F873" s="20"/>
      <c r="G873" s="20"/>
      <c r="H873" s="20"/>
      <c r="I873" s="20"/>
    </row>
    <row r="874" spans="6:9" x14ac:dyDescent="0.3">
      <c r="F874" s="20"/>
      <c r="G874" s="20"/>
      <c r="H874" s="20"/>
      <c r="I874" s="20"/>
    </row>
    <row r="875" spans="6:9" x14ac:dyDescent="0.3">
      <c r="F875" s="20"/>
      <c r="G875" s="20"/>
      <c r="H875" s="20"/>
      <c r="I875" s="20"/>
    </row>
    <row r="876" spans="6:9" x14ac:dyDescent="0.3">
      <c r="F876" s="20"/>
      <c r="G876" s="20"/>
      <c r="H876" s="20"/>
      <c r="I876" s="20"/>
    </row>
    <row r="877" spans="6:9" x14ac:dyDescent="0.3">
      <c r="F877" s="20"/>
      <c r="G877" s="20"/>
      <c r="H877" s="20"/>
      <c r="I877" s="20"/>
    </row>
    <row r="878" spans="6:9" x14ac:dyDescent="0.3">
      <c r="F878" s="20"/>
      <c r="G878" s="20"/>
      <c r="H878" s="20"/>
      <c r="I878" s="20"/>
    </row>
    <row r="879" spans="6:9" x14ac:dyDescent="0.3">
      <c r="F879" s="20"/>
      <c r="G879" s="20"/>
      <c r="H879" s="20"/>
      <c r="I879" s="20"/>
    </row>
    <row r="880" spans="6:9" x14ac:dyDescent="0.3">
      <c r="F880" s="20"/>
      <c r="G880" s="20"/>
      <c r="H880" s="20"/>
      <c r="I880" s="20"/>
    </row>
    <row r="881" spans="6:9" x14ac:dyDescent="0.3">
      <c r="F881" s="20"/>
      <c r="G881" s="20"/>
      <c r="H881" s="20"/>
      <c r="I881" s="20"/>
    </row>
    <row r="882" spans="6:9" x14ac:dyDescent="0.3">
      <c r="F882" s="20"/>
      <c r="G882" s="20"/>
      <c r="H882" s="20"/>
      <c r="I882" s="20"/>
    </row>
    <row r="883" spans="6:9" x14ac:dyDescent="0.3">
      <c r="F883" s="20"/>
      <c r="G883" s="20"/>
      <c r="H883" s="20"/>
      <c r="I883" s="20"/>
    </row>
    <row r="884" spans="6:9" x14ac:dyDescent="0.3">
      <c r="F884" s="20"/>
      <c r="G884" s="20"/>
      <c r="H884" s="20"/>
      <c r="I884" s="20"/>
    </row>
    <row r="885" spans="6:9" x14ac:dyDescent="0.3">
      <c r="F885" s="20"/>
      <c r="G885" s="20"/>
      <c r="H885" s="20"/>
      <c r="I885" s="20"/>
    </row>
    <row r="886" spans="6:9" x14ac:dyDescent="0.3">
      <c r="F886" s="20"/>
      <c r="G886" s="20"/>
      <c r="H886" s="20"/>
      <c r="I886" s="20"/>
    </row>
    <row r="887" spans="6:9" x14ac:dyDescent="0.3">
      <c r="F887" s="20"/>
      <c r="G887" s="20"/>
      <c r="H887" s="20"/>
      <c r="I887" s="20"/>
    </row>
    <row r="888" spans="6:9" x14ac:dyDescent="0.3">
      <c r="F888" s="20"/>
      <c r="G888" s="20"/>
      <c r="H888" s="20"/>
      <c r="I888" s="20"/>
    </row>
    <row r="889" spans="6:9" x14ac:dyDescent="0.3">
      <c r="F889" s="20"/>
      <c r="G889" s="20"/>
      <c r="H889" s="20"/>
      <c r="I889" s="20"/>
    </row>
    <row r="890" spans="6:9" x14ac:dyDescent="0.3">
      <c r="F890" s="20"/>
      <c r="G890" s="20"/>
      <c r="H890" s="20"/>
      <c r="I890" s="20"/>
    </row>
    <row r="891" spans="6:9" x14ac:dyDescent="0.3">
      <c r="F891" s="20"/>
      <c r="G891" s="20"/>
      <c r="H891" s="20"/>
      <c r="I891" s="20"/>
    </row>
    <row r="892" spans="6:9" x14ac:dyDescent="0.3">
      <c r="F892" s="20"/>
      <c r="G892" s="20"/>
      <c r="H892" s="20"/>
      <c r="I892" s="20"/>
    </row>
    <row r="893" spans="6:9" x14ac:dyDescent="0.3">
      <c r="F893" s="20"/>
      <c r="G893" s="20"/>
      <c r="H893" s="20"/>
      <c r="I893" s="20"/>
    </row>
    <row r="894" spans="6:9" x14ac:dyDescent="0.3">
      <c r="F894" s="20"/>
      <c r="G894" s="20"/>
      <c r="H894" s="20"/>
      <c r="I894" s="20"/>
    </row>
    <row r="895" spans="6:9" x14ac:dyDescent="0.3">
      <c r="F895" s="20"/>
      <c r="G895" s="20"/>
      <c r="H895" s="20"/>
      <c r="I895" s="20"/>
    </row>
    <row r="896" spans="6:9" x14ac:dyDescent="0.3">
      <c r="F896" s="20"/>
      <c r="G896" s="20"/>
      <c r="H896" s="20"/>
      <c r="I896" s="20"/>
    </row>
    <row r="897" spans="6:9" x14ac:dyDescent="0.3">
      <c r="F897" s="20"/>
      <c r="G897" s="20"/>
      <c r="H897" s="20"/>
      <c r="I897" s="20"/>
    </row>
    <row r="898" spans="6:9" x14ac:dyDescent="0.3">
      <c r="F898" s="20"/>
      <c r="G898" s="20"/>
      <c r="H898" s="20"/>
      <c r="I898" s="20"/>
    </row>
    <row r="899" spans="6:9" x14ac:dyDescent="0.3">
      <c r="F899" s="20"/>
      <c r="G899" s="20"/>
      <c r="H899" s="20"/>
      <c r="I899" s="20"/>
    </row>
    <row r="900" spans="6:9" x14ac:dyDescent="0.3">
      <c r="F900" s="20"/>
      <c r="G900" s="20"/>
      <c r="H900" s="20"/>
      <c r="I900" s="20"/>
    </row>
    <row r="901" spans="6:9" x14ac:dyDescent="0.3">
      <c r="F901" s="20"/>
      <c r="G901" s="20"/>
      <c r="H901" s="20"/>
      <c r="I901" s="20"/>
    </row>
    <row r="902" spans="6:9" x14ac:dyDescent="0.3">
      <c r="F902" s="20"/>
      <c r="G902" s="20"/>
      <c r="H902" s="20"/>
      <c r="I902" s="20"/>
    </row>
    <row r="903" spans="6:9" x14ac:dyDescent="0.3">
      <c r="F903" s="20"/>
      <c r="G903" s="20"/>
      <c r="H903" s="20"/>
      <c r="I903" s="20"/>
    </row>
    <row r="904" spans="6:9" x14ac:dyDescent="0.3">
      <c r="F904" s="20"/>
      <c r="G904" s="20"/>
      <c r="H904" s="20"/>
      <c r="I904" s="20"/>
    </row>
    <row r="905" spans="6:9" x14ac:dyDescent="0.3">
      <c r="F905" s="20"/>
      <c r="G905" s="20"/>
      <c r="H905" s="20"/>
      <c r="I905" s="20"/>
    </row>
    <row r="906" spans="6:9" x14ac:dyDescent="0.3">
      <c r="F906" s="20"/>
      <c r="G906" s="20"/>
      <c r="H906" s="20"/>
      <c r="I906" s="20"/>
    </row>
    <row r="907" spans="6:9" x14ac:dyDescent="0.3">
      <c r="F907" s="20"/>
      <c r="G907" s="20"/>
      <c r="H907" s="20"/>
      <c r="I907" s="20"/>
    </row>
    <row r="908" spans="6:9" x14ac:dyDescent="0.3">
      <c r="F908" s="20"/>
      <c r="G908" s="20"/>
      <c r="H908" s="20"/>
      <c r="I908" s="20"/>
    </row>
    <row r="909" spans="6:9" x14ac:dyDescent="0.3">
      <c r="F909" s="20"/>
      <c r="G909" s="20"/>
      <c r="H909" s="20"/>
      <c r="I909" s="20"/>
    </row>
    <row r="910" spans="6:9" x14ac:dyDescent="0.3">
      <c r="F910" s="20"/>
      <c r="G910" s="20"/>
      <c r="H910" s="20"/>
      <c r="I910" s="20"/>
    </row>
    <row r="911" spans="6:9" x14ac:dyDescent="0.3">
      <c r="F911" s="20"/>
      <c r="G911" s="20"/>
      <c r="H911" s="20"/>
      <c r="I911" s="20"/>
    </row>
    <row r="912" spans="6:9" x14ac:dyDescent="0.3">
      <c r="F912" s="20"/>
      <c r="G912" s="20"/>
      <c r="H912" s="20"/>
      <c r="I912" s="20"/>
    </row>
    <row r="913" spans="6:9" x14ac:dyDescent="0.3">
      <c r="F913" s="20"/>
      <c r="G913" s="20"/>
      <c r="H913" s="20"/>
      <c r="I913" s="20"/>
    </row>
    <row r="914" spans="6:9" x14ac:dyDescent="0.3">
      <c r="F914" s="20"/>
      <c r="G914" s="20"/>
      <c r="H914" s="20"/>
      <c r="I914" s="20"/>
    </row>
    <row r="915" spans="6:9" x14ac:dyDescent="0.3">
      <c r="F915" s="20"/>
      <c r="G915" s="20"/>
      <c r="H915" s="20"/>
      <c r="I915" s="20"/>
    </row>
    <row r="916" spans="6:9" x14ac:dyDescent="0.3">
      <c r="F916" s="20"/>
      <c r="G916" s="20"/>
      <c r="H916" s="20"/>
      <c r="I916" s="20"/>
    </row>
    <row r="917" spans="6:9" x14ac:dyDescent="0.3">
      <c r="F917" s="20"/>
      <c r="G917" s="20"/>
      <c r="H917" s="20"/>
      <c r="I917" s="20"/>
    </row>
    <row r="918" spans="6:9" x14ac:dyDescent="0.3">
      <c r="F918" s="20"/>
      <c r="G918" s="20"/>
      <c r="H918" s="20"/>
      <c r="I918" s="20"/>
    </row>
    <row r="919" spans="6:9" x14ac:dyDescent="0.3">
      <c r="F919" s="20"/>
      <c r="G919" s="20"/>
      <c r="H919" s="20"/>
      <c r="I919" s="20"/>
    </row>
    <row r="920" spans="6:9" x14ac:dyDescent="0.3">
      <c r="F920" s="20"/>
      <c r="G920" s="20"/>
      <c r="H920" s="20"/>
      <c r="I920" s="20"/>
    </row>
    <row r="921" spans="6:9" x14ac:dyDescent="0.3">
      <c r="F921" s="20"/>
      <c r="G921" s="20"/>
      <c r="H921" s="20"/>
      <c r="I921" s="20"/>
    </row>
    <row r="922" spans="6:9" x14ac:dyDescent="0.3">
      <c r="F922" s="20"/>
      <c r="G922" s="20"/>
      <c r="H922" s="20"/>
      <c r="I922" s="20"/>
    </row>
    <row r="923" spans="6:9" x14ac:dyDescent="0.3">
      <c r="F923" s="20"/>
      <c r="G923" s="20"/>
      <c r="H923" s="20"/>
      <c r="I923" s="20"/>
    </row>
    <row r="924" spans="6:9" x14ac:dyDescent="0.3">
      <c r="F924" s="20"/>
      <c r="G924" s="20"/>
      <c r="H924" s="20"/>
      <c r="I924" s="20"/>
    </row>
    <row r="925" spans="6:9" x14ac:dyDescent="0.3">
      <c r="F925" s="20"/>
      <c r="G925" s="20"/>
      <c r="H925" s="20"/>
      <c r="I925" s="20"/>
    </row>
    <row r="926" spans="6:9" x14ac:dyDescent="0.3">
      <c r="F926" s="20"/>
      <c r="G926" s="20"/>
      <c r="H926" s="20"/>
      <c r="I926" s="20"/>
    </row>
    <row r="927" spans="6:9" x14ac:dyDescent="0.3">
      <c r="F927" s="20"/>
      <c r="G927" s="20"/>
      <c r="H927" s="20"/>
      <c r="I927" s="20"/>
    </row>
    <row r="928" spans="6:9" x14ac:dyDescent="0.3">
      <c r="F928" s="20"/>
      <c r="G928" s="20"/>
      <c r="H928" s="20"/>
      <c r="I928" s="20"/>
    </row>
    <row r="929" spans="6:9" x14ac:dyDescent="0.3">
      <c r="F929" s="20"/>
      <c r="G929" s="20"/>
      <c r="H929" s="20"/>
      <c r="I929" s="20"/>
    </row>
    <row r="930" spans="6:9" x14ac:dyDescent="0.3">
      <c r="F930" s="20"/>
      <c r="G930" s="20"/>
      <c r="H930" s="20"/>
      <c r="I930" s="20"/>
    </row>
    <row r="931" spans="6:9" x14ac:dyDescent="0.3">
      <c r="F931" s="20"/>
      <c r="G931" s="20"/>
      <c r="H931" s="20"/>
      <c r="I931" s="20"/>
    </row>
    <row r="932" spans="6:9" x14ac:dyDescent="0.3">
      <c r="F932" s="20"/>
      <c r="G932" s="20"/>
      <c r="H932" s="20"/>
      <c r="I932" s="20"/>
    </row>
    <row r="933" spans="6:9" x14ac:dyDescent="0.3">
      <c r="F933" s="20"/>
      <c r="G933" s="20"/>
      <c r="H933" s="20"/>
      <c r="I933" s="20"/>
    </row>
    <row r="934" spans="6:9" x14ac:dyDescent="0.3">
      <c r="F934" s="20"/>
      <c r="G934" s="20"/>
      <c r="H934" s="20"/>
      <c r="I934" s="20"/>
    </row>
    <row r="935" spans="6:9" x14ac:dyDescent="0.3">
      <c r="F935" s="20"/>
      <c r="G935" s="20"/>
      <c r="H935" s="20"/>
      <c r="I935" s="20"/>
    </row>
    <row r="936" spans="6:9" x14ac:dyDescent="0.3">
      <c r="F936" s="20"/>
      <c r="G936" s="20"/>
      <c r="H936" s="20"/>
      <c r="I936" s="20"/>
    </row>
    <row r="937" spans="6:9" x14ac:dyDescent="0.3">
      <c r="F937" s="20"/>
      <c r="G937" s="20"/>
      <c r="H937" s="20"/>
      <c r="I937" s="20"/>
    </row>
    <row r="938" spans="6:9" x14ac:dyDescent="0.3">
      <c r="F938" s="20"/>
      <c r="G938" s="20"/>
      <c r="H938" s="20"/>
      <c r="I938" s="20"/>
    </row>
    <row r="939" spans="6:9" x14ac:dyDescent="0.3">
      <c r="F939" s="20"/>
      <c r="G939" s="20"/>
      <c r="H939" s="20"/>
      <c r="I939" s="20"/>
    </row>
    <row r="940" spans="6:9" x14ac:dyDescent="0.3">
      <c r="F940" s="20"/>
      <c r="G940" s="20"/>
      <c r="H940" s="20"/>
      <c r="I940" s="20"/>
    </row>
    <row r="941" spans="6:9" x14ac:dyDescent="0.3">
      <c r="F941" s="20"/>
      <c r="G941" s="20"/>
      <c r="H941" s="20"/>
      <c r="I941" s="20"/>
    </row>
    <row r="942" spans="6:9" x14ac:dyDescent="0.3">
      <c r="F942" s="20"/>
      <c r="G942" s="20"/>
      <c r="H942" s="20"/>
      <c r="I942" s="20"/>
    </row>
    <row r="943" spans="6:9" x14ac:dyDescent="0.3">
      <c r="F943" s="20"/>
      <c r="G943" s="20"/>
      <c r="H943" s="20"/>
      <c r="I943" s="20"/>
    </row>
    <row r="944" spans="6:9" x14ac:dyDescent="0.3">
      <c r="F944" s="20"/>
      <c r="G944" s="20"/>
      <c r="H944" s="20"/>
      <c r="I944" s="20"/>
    </row>
    <row r="945" spans="6:9" x14ac:dyDescent="0.3">
      <c r="F945" s="20"/>
      <c r="G945" s="20"/>
      <c r="H945" s="20"/>
      <c r="I945" s="20"/>
    </row>
    <row r="946" spans="6:9" x14ac:dyDescent="0.3">
      <c r="F946" s="20"/>
      <c r="G946" s="20"/>
      <c r="H946" s="20"/>
      <c r="I946" s="20"/>
    </row>
    <row r="947" spans="6:9" x14ac:dyDescent="0.3">
      <c r="F947" s="20"/>
      <c r="G947" s="20"/>
      <c r="H947" s="20"/>
      <c r="I947" s="20"/>
    </row>
    <row r="948" spans="6:9" x14ac:dyDescent="0.3">
      <c r="F948" s="20"/>
      <c r="G948" s="20"/>
      <c r="H948" s="20"/>
      <c r="I948" s="20"/>
    </row>
    <row r="949" spans="6:9" x14ac:dyDescent="0.3">
      <c r="F949" s="20"/>
      <c r="G949" s="20"/>
      <c r="H949" s="20"/>
      <c r="I949" s="20"/>
    </row>
    <row r="950" spans="6:9" x14ac:dyDescent="0.3">
      <c r="F950" s="20"/>
      <c r="G950" s="20"/>
      <c r="H950" s="20"/>
      <c r="I950" s="20"/>
    </row>
    <row r="951" spans="6:9" x14ac:dyDescent="0.3">
      <c r="F951" s="20"/>
      <c r="G951" s="20"/>
      <c r="H951" s="20"/>
      <c r="I951" s="20"/>
    </row>
    <row r="952" spans="6:9" x14ac:dyDescent="0.3">
      <c r="F952" s="20"/>
      <c r="G952" s="20"/>
      <c r="H952" s="20"/>
      <c r="I952" s="20"/>
    </row>
    <row r="953" spans="6:9" x14ac:dyDescent="0.3">
      <c r="F953" s="20"/>
      <c r="G953" s="20"/>
      <c r="H953" s="20"/>
      <c r="I953" s="20"/>
    </row>
    <row r="954" spans="6:9" x14ac:dyDescent="0.3">
      <c r="F954" s="20"/>
      <c r="G954" s="20"/>
      <c r="H954" s="20"/>
      <c r="I954" s="20"/>
    </row>
    <row r="955" spans="6:9" x14ac:dyDescent="0.3">
      <c r="F955" s="20"/>
      <c r="G955" s="20"/>
      <c r="H955" s="20"/>
      <c r="I955" s="20"/>
    </row>
    <row r="956" spans="6:9" x14ac:dyDescent="0.3">
      <c r="F956" s="20"/>
      <c r="G956" s="20"/>
      <c r="H956" s="20"/>
      <c r="I956" s="20"/>
    </row>
    <row r="957" spans="6:9" x14ac:dyDescent="0.3">
      <c r="F957" s="20"/>
      <c r="G957" s="20"/>
      <c r="H957" s="20"/>
      <c r="I957" s="20"/>
    </row>
    <row r="958" spans="6:9" x14ac:dyDescent="0.3">
      <c r="F958" s="20"/>
      <c r="G958" s="20"/>
      <c r="H958" s="20"/>
      <c r="I958" s="20"/>
    </row>
    <row r="959" spans="6:9" x14ac:dyDescent="0.3">
      <c r="F959" s="20"/>
      <c r="G959" s="20"/>
      <c r="H959" s="20"/>
      <c r="I959" s="20"/>
    </row>
    <row r="960" spans="6:9" x14ac:dyDescent="0.3">
      <c r="F960" s="20"/>
      <c r="G960" s="20"/>
      <c r="H960" s="20"/>
      <c r="I960" s="20"/>
    </row>
    <row r="961" spans="6:9" x14ac:dyDescent="0.3">
      <c r="F961" s="20"/>
      <c r="G961" s="20"/>
      <c r="H961" s="20"/>
      <c r="I961" s="20"/>
    </row>
    <row r="962" spans="6:9" x14ac:dyDescent="0.3">
      <c r="F962" s="20"/>
      <c r="G962" s="20"/>
      <c r="H962" s="20"/>
      <c r="I962" s="20"/>
    </row>
    <row r="963" spans="6:9" x14ac:dyDescent="0.3">
      <c r="F963" s="20"/>
      <c r="G963" s="20"/>
      <c r="H963" s="20"/>
      <c r="I963" s="20"/>
    </row>
    <row r="964" spans="6:9" x14ac:dyDescent="0.3">
      <c r="F964" s="20"/>
      <c r="G964" s="20"/>
      <c r="H964" s="20"/>
      <c r="I964" s="20"/>
    </row>
    <row r="965" spans="6:9" x14ac:dyDescent="0.3">
      <c r="F965" s="20"/>
      <c r="G965" s="20"/>
      <c r="H965" s="20"/>
      <c r="I965" s="20"/>
    </row>
    <row r="966" spans="6:9" x14ac:dyDescent="0.3">
      <c r="F966" s="20"/>
      <c r="G966" s="20"/>
      <c r="H966" s="20"/>
      <c r="I966" s="20"/>
    </row>
    <row r="967" spans="6:9" x14ac:dyDescent="0.3">
      <c r="F967" s="20"/>
      <c r="G967" s="20"/>
      <c r="H967" s="20"/>
      <c r="I967" s="20"/>
    </row>
    <row r="968" spans="6:9" x14ac:dyDescent="0.3">
      <c r="F968" s="20"/>
      <c r="G968" s="20"/>
      <c r="H968" s="20"/>
      <c r="I968" s="20"/>
    </row>
    <row r="969" spans="6:9" x14ac:dyDescent="0.3">
      <c r="F969" s="20"/>
      <c r="G969" s="20"/>
      <c r="H969" s="20"/>
      <c r="I969" s="20"/>
    </row>
    <row r="970" spans="6:9" x14ac:dyDescent="0.3">
      <c r="F970" s="20"/>
      <c r="G970" s="20"/>
      <c r="H970" s="20"/>
      <c r="I970" s="20"/>
    </row>
    <row r="971" spans="6:9" x14ac:dyDescent="0.3">
      <c r="F971" s="20"/>
      <c r="G971" s="20"/>
      <c r="H971" s="20"/>
      <c r="I971" s="20"/>
    </row>
    <row r="972" spans="6:9" x14ac:dyDescent="0.3">
      <c r="F972" s="20"/>
      <c r="G972" s="20"/>
      <c r="H972" s="20"/>
      <c r="I972" s="20"/>
    </row>
    <row r="973" spans="6:9" x14ac:dyDescent="0.3">
      <c r="F973" s="20"/>
      <c r="G973" s="20"/>
      <c r="H973" s="20"/>
      <c r="I973" s="20"/>
    </row>
    <row r="974" spans="6:9" x14ac:dyDescent="0.3">
      <c r="F974" s="20"/>
      <c r="G974" s="20"/>
      <c r="H974" s="20"/>
      <c r="I974" s="20"/>
    </row>
    <row r="975" spans="6:9" x14ac:dyDescent="0.3">
      <c r="F975" s="20"/>
      <c r="G975" s="20"/>
      <c r="H975" s="20"/>
      <c r="I975" s="20"/>
    </row>
    <row r="976" spans="6:9" x14ac:dyDescent="0.3">
      <c r="F976" s="20"/>
      <c r="G976" s="20"/>
      <c r="H976" s="20"/>
      <c r="I976" s="20"/>
    </row>
    <row r="977" spans="6:9" x14ac:dyDescent="0.3">
      <c r="F977" s="20"/>
      <c r="G977" s="20"/>
      <c r="H977" s="20"/>
      <c r="I977" s="20"/>
    </row>
    <row r="978" spans="6:9" x14ac:dyDescent="0.3">
      <c r="F978" s="20"/>
      <c r="G978" s="20"/>
      <c r="H978" s="20"/>
      <c r="I978" s="20"/>
    </row>
    <row r="979" spans="6:9" x14ac:dyDescent="0.3">
      <c r="F979" s="20"/>
      <c r="G979" s="20"/>
      <c r="H979" s="20"/>
      <c r="I979" s="20"/>
    </row>
    <row r="980" spans="6:9" x14ac:dyDescent="0.3">
      <c r="F980" s="20"/>
      <c r="G980" s="20"/>
      <c r="H980" s="20"/>
      <c r="I980" s="20"/>
    </row>
    <row r="981" spans="6:9" x14ac:dyDescent="0.3">
      <c r="F981" s="20"/>
      <c r="G981" s="20"/>
      <c r="H981" s="20"/>
      <c r="I981" s="20"/>
    </row>
    <row r="982" spans="6:9" x14ac:dyDescent="0.3">
      <c r="F982" s="20"/>
      <c r="G982" s="20"/>
      <c r="H982" s="20"/>
      <c r="I982" s="20"/>
    </row>
    <row r="983" spans="6:9" x14ac:dyDescent="0.3">
      <c r="F983" s="20"/>
      <c r="G983" s="20"/>
      <c r="H983" s="20"/>
      <c r="I983" s="20"/>
    </row>
    <row r="984" spans="6:9" x14ac:dyDescent="0.3">
      <c r="F984" s="20"/>
      <c r="G984" s="20"/>
      <c r="H984" s="20"/>
      <c r="I984" s="20"/>
    </row>
    <row r="985" spans="6:9" x14ac:dyDescent="0.3">
      <c r="F985" s="20"/>
      <c r="G985" s="20"/>
      <c r="H985" s="20"/>
      <c r="I985" s="20"/>
    </row>
    <row r="986" spans="6:9" x14ac:dyDescent="0.3">
      <c r="F986" s="20"/>
      <c r="G986" s="20"/>
      <c r="H986" s="20"/>
      <c r="I986" s="20"/>
    </row>
    <row r="987" spans="6:9" x14ac:dyDescent="0.3">
      <c r="F987" s="20"/>
      <c r="G987" s="20"/>
      <c r="H987" s="20"/>
      <c r="I987" s="20"/>
    </row>
    <row r="988" spans="6:9" x14ac:dyDescent="0.3">
      <c r="F988" s="20"/>
      <c r="G988" s="20"/>
      <c r="H988" s="20"/>
      <c r="I988" s="20"/>
    </row>
    <row r="989" spans="6:9" x14ac:dyDescent="0.3">
      <c r="F989" s="20"/>
      <c r="G989" s="20"/>
      <c r="H989" s="20"/>
      <c r="I989" s="20"/>
    </row>
    <row r="990" spans="6:9" x14ac:dyDescent="0.3">
      <c r="F990" s="20"/>
      <c r="G990" s="20"/>
      <c r="H990" s="20"/>
      <c r="I990" s="20"/>
    </row>
    <row r="991" spans="6:9" x14ac:dyDescent="0.3">
      <c r="F991" s="20"/>
      <c r="G991" s="20"/>
      <c r="H991" s="20"/>
      <c r="I991" s="20"/>
    </row>
    <row r="992" spans="6:9" x14ac:dyDescent="0.3">
      <c r="F992" s="20"/>
      <c r="G992" s="20"/>
      <c r="H992" s="20"/>
      <c r="I992" s="20"/>
    </row>
    <row r="993" spans="6:9" x14ac:dyDescent="0.3">
      <c r="F993" s="20"/>
      <c r="G993" s="20"/>
      <c r="H993" s="20"/>
      <c r="I993" s="20"/>
    </row>
    <row r="994" spans="6:9" x14ac:dyDescent="0.3">
      <c r="F994" s="20"/>
      <c r="G994" s="20"/>
      <c r="H994" s="20"/>
      <c r="I994" s="20"/>
    </row>
    <row r="995" spans="6:9" x14ac:dyDescent="0.3">
      <c r="F995" s="20"/>
      <c r="G995" s="20"/>
      <c r="H995" s="20"/>
      <c r="I995" s="20"/>
    </row>
    <row r="996" spans="6:9" x14ac:dyDescent="0.3">
      <c r="F996" s="20"/>
      <c r="G996" s="20"/>
      <c r="H996" s="20"/>
      <c r="I996" s="20"/>
    </row>
    <row r="997" spans="6:9" x14ac:dyDescent="0.3">
      <c r="F997" s="20"/>
      <c r="G997" s="20"/>
      <c r="H997" s="20"/>
      <c r="I997" s="20"/>
    </row>
    <row r="998" spans="6:9" x14ac:dyDescent="0.3">
      <c r="F998" s="20"/>
      <c r="G998" s="20"/>
      <c r="H998" s="20"/>
      <c r="I998" s="20"/>
    </row>
    <row r="999" spans="6:9" x14ac:dyDescent="0.3">
      <c r="F999" s="20"/>
      <c r="G999" s="20"/>
      <c r="H999" s="20"/>
      <c r="I999" s="20"/>
    </row>
    <row r="1000" spans="6:9" x14ac:dyDescent="0.3">
      <c r="F1000" s="20"/>
      <c r="G1000" s="20"/>
      <c r="H1000" s="20"/>
      <c r="I1000" s="20"/>
    </row>
    <row r="1001" spans="6:9" x14ac:dyDescent="0.3">
      <c r="F1001" s="20"/>
      <c r="G1001" s="20"/>
      <c r="H1001" s="20"/>
      <c r="I1001" s="20"/>
    </row>
    <row r="1002" spans="6:9" x14ac:dyDescent="0.3">
      <c r="F1002" s="20"/>
      <c r="G1002" s="20"/>
      <c r="H1002" s="20"/>
      <c r="I1002" s="20"/>
    </row>
    <row r="1003" spans="6:9" x14ac:dyDescent="0.3">
      <c r="F1003" s="20"/>
      <c r="G1003" s="20"/>
      <c r="H1003" s="20"/>
      <c r="I1003" s="20"/>
    </row>
    <row r="1004" spans="6:9" x14ac:dyDescent="0.3">
      <c r="F1004" s="20"/>
      <c r="G1004" s="20"/>
      <c r="H1004" s="20"/>
      <c r="I1004" s="20"/>
    </row>
    <row r="1005" spans="6:9" x14ac:dyDescent="0.3">
      <c r="F1005" s="20"/>
      <c r="G1005" s="20"/>
      <c r="H1005" s="20"/>
      <c r="I1005" s="20"/>
    </row>
    <row r="1006" spans="6:9" x14ac:dyDescent="0.3">
      <c r="F1006" s="20"/>
      <c r="G1006" s="20"/>
      <c r="H1006" s="20"/>
      <c r="I1006" s="20"/>
    </row>
    <row r="1007" spans="6:9" x14ac:dyDescent="0.3">
      <c r="F1007" s="20"/>
      <c r="G1007" s="20"/>
      <c r="H1007" s="20"/>
      <c r="I1007" s="20"/>
    </row>
    <row r="1008" spans="6:9" x14ac:dyDescent="0.3">
      <c r="F1008" s="20"/>
      <c r="G1008" s="20"/>
      <c r="H1008" s="20"/>
      <c r="I1008" s="20"/>
    </row>
    <row r="1009" spans="1:51" x14ac:dyDescent="0.3">
      <c r="F1009" s="20"/>
      <c r="G1009" s="20"/>
      <c r="H1009" s="20"/>
      <c r="I1009" s="20"/>
    </row>
    <row r="1010" spans="1:51" x14ac:dyDescent="0.3">
      <c r="F1010" s="20"/>
      <c r="G1010" s="20"/>
      <c r="H1010" s="20"/>
      <c r="I1010" s="20"/>
    </row>
    <row r="1011" spans="1:51" x14ac:dyDescent="0.3">
      <c r="F1011" s="20"/>
      <c r="G1011" s="20"/>
      <c r="H1011" s="20"/>
      <c r="I1011" s="20"/>
    </row>
    <row r="1012" spans="1:51" x14ac:dyDescent="0.3">
      <c r="F1012" s="20"/>
      <c r="G1012" s="20"/>
      <c r="H1012" s="20"/>
      <c r="I1012" s="20"/>
    </row>
    <row r="1013" spans="1:51" x14ac:dyDescent="0.3">
      <c r="F1013" s="20"/>
      <c r="G1013" s="20"/>
      <c r="H1013" s="20"/>
      <c r="I1013" s="20"/>
    </row>
    <row r="1014" spans="1:51" x14ac:dyDescent="0.3">
      <c r="F1014" s="20"/>
      <c r="G1014" s="20"/>
      <c r="H1014" s="20"/>
      <c r="I1014" s="20"/>
    </row>
    <row r="1015" spans="1:51" x14ac:dyDescent="0.3">
      <c r="F1015" s="20"/>
      <c r="G1015" s="20"/>
      <c r="H1015" s="20"/>
      <c r="I1015" s="20"/>
    </row>
    <row r="1016" spans="1:51" x14ac:dyDescent="0.3">
      <c r="F1016" s="20"/>
      <c r="G1016" s="20"/>
      <c r="H1016" s="20"/>
      <c r="I1016" s="20"/>
    </row>
    <row r="1017" spans="1:51" x14ac:dyDescent="0.3">
      <c r="F1017" s="20"/>
      <c r="G1017" s="20"/>
      <c r="H1017" s="20"/>
      <c r="I1017" s="20"/>
    </row>
    <row r="1018" spans="1:51" x14ac:dyDescent="0.3">
      <c r="F1018" s="20"/>
      <c r="G1018" s="20"/>
      <c r="H1018" s="20"/>
      <c r="I1018" s="20"/>
    </row>
    <row r="1019" spans="1:51" s="19" customFormat="1" x14ac:dyDescent="0.3">
      <c r="A1019" s="51"/>
      <c r="B1019" s="51"/>
      <c r="C1019" s="51"/>
      <c r="D1019" s="51"/>
      <c r="E1019" s="51"/>
      <c r="F1019" s="20"/>
      <c r="G1019" s="20"/>
      <c r="H1019" s="20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1"/>
      <c r="AN1019" s="51"/>
      <c r="AO1019" s="51"/>
      <c r="AP1019" s="51"/>
      <c r="AQ1019" s="51"/>
      <c r="AR1019" s="51"/>
      <c r="AS1019" s="51"/>
      <c r="AT1019" s="51"/>
      <c r="AU1019" s="51"/>
      <c r="AV1019" s="51"/>
      <c r="AW1019" s="51"/>
      <c r="AX1019" s="51"/>
      <c r="AY1019" s="51"/>
    </row>
    <row r="1020" spans="1:51" s="19" customFormat="1" x14ac:dyDescent="0.3">
      <c r="A1020" s="51"/>
      <c r="B1020" s="51"/>
      <c r="C1020" s="51"/>
      <c r="D1020" s="51"/>
      <c r="E1020" s="51"/>
      <c r="F1020" s="20"/>
      <c r="G1020" s="20"/>
      <c r="H1020" s="20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1"/>
      <c r="AN1020" s="51"/>
      <c r="AO1020" s="51"/>
      <c r="AP1020" s="51"/>
      <c r="AQ1020" s="51"/>
      <c r="AR1020" s="51"/>
      <c r="AS1020" s="51"/>
      <c r="AT1020" s="51"/>
      <c r="AU1020" s="51"/>
      <c r="AV1020" s="51"/>
      <c r="AW1020" s="51"/>
      <c r="AX1020" s="51"/>
      <c r="AY1020" s="51"/>
    </row>
    <row r="1021" spans="1:51" s="19" customFormat="1" x14ac:dyDescent="0.3">
      <c r="A1021" s="51"/>
      <c r="B1021" s="51"/>
      <c r="C1021" s="51"/>
      <c r="D1021" s="51"/>
      <c r="E1021" s="51"/>
      <c r="F1021" s="20"/>
      <c r="G1021" s="20"/>
      <c r="H1021" s="20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1"/>
      <c r="AN1021" s="51"/>
      <c r="AO1021" s="51"/>
      <c r="AP1021" s="51"/>
      <c r="AQ1021" s="51"/>
      <c r="AR1021" s="51"/>
      <c r="AS1021" s="51"/>
      <c r="AT1021" s="51"/>
      <c r="AU1021" s="51"/>
      <c r="AV1021" s="51"/>
      <c r="AW1021" s="51"/>
      <c r="AX1021" s="51"/>
      <c r="AY1021" s="51"/>
    </row>
    <row r="1022" spans="1:51" s="19" customFormat="1" x14ac:dyDescent="0.3">
      <c r="A1022" s="51"/>
      <c r="B1022" s="51"/>
      <c r="C1022" s="51"/>
      <c r="D1022" s="51"/>
      <c r="E1022" s="51"/>
      <c r="F1022" s="20"/>
      <c r="G1022" s="20"/>
      <c r="H1022" s="20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1"/>
      <c r="AN1022" s="51"/>
      <c r="AO1022" s="51"/>
      <c r="AP1022" s="51"/>
      <c r="AQ1022" s="51"/>
      <c r="AR1022" s="51"/>
      <c r="AS1022" s="51"/>
      <c r="AT1022" s="51"/>
      <c r="AU1022" s="51"/>
      <c r="AV1022" s="51"/>
      <c r="AW1022" s="51"/>
      <c r="AX1022" s="51"/>
      <c r="AY1022" s="51"/>
    </row>
    <row r="1023" spans="1:51" s="19" customFormat="1" x14ac:dyDescent="0.3">
      <c r="A1023" s="51"/>
      <c r="B1023" s="51"/>
      <c r="C1023" s="51"/>
      <c r="D1023" s="51"/>
      <c r="E1023" s="51"/>
      <c r="F1023" s="20"/>
      <c r="G1023" s="20"/>
      <c r="H1023" s="20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1"/>
      <c r="AN1023" s="51"/>
      <c r="AO1023" s="51"/>
      <c r="AP1023" s="51"/>
      <c r="AQ1023" s="51"/>
      <c r="AR1023" s="51"/>
      <c r="AS1023" s="51"/>
      <c r="AT1023" s="51"/>
      <c r="AU1023" s="51"/>
      <c r="AV1023" s="51"/>
      <c r="AW1023" s="51"/>
      <c r="AX1023" s="51"/>
      <c r="AY1023" s="51"/>
    </row>
    <row r="1024" spans="1:51" s="19" customFormat="1" x14ac:dyDescent="0.3">
      <c r="A1024" s="51"/>
      <c r="B1024" s="51"/>
      <c r="C1024" s="51"/>
      <c r="D1024" s="51"/>
      <c r="E1024" s="51"/>
      <c r="F1024" s="20"/>
      <c r="G1024" s="20"/>
      <c r="H1024" s="20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1"/>
      <c r="AN1024" s="51"/>
      <c r="AO1024" s="51"/>
      <c r="AP1024" s="51"/>
      <c r="AQ1024" s="51"/>
      <c r="AR1024" s="51"/>
      <c r="AS1024" s="51"/>
      <c r="AT1024" s="51"/>
      <c r="AU1024" s="51"/>
      <c r="AV1024" s="51"/>
      <c r="AW1024" s="51"/>
      <c r="AX1024" s="51"/>
      <c r="AY1024" s="51"/>
    </row>
    <row r="1025" spans="1:51" s="19" customFormat="1" x14ac:dyDescent="0.3">
      <c r="A1025" s="51"/>
      <c r="B1025" s="51"/>
      <c r="C1025" s="51"/>
      <c r="D1025" s="51"/>
      <c r="E1025" s="51"/>
      <c r="F1025" s="20"/>
      <c r="G1025" s="20"/>
      <c r="H1025" s="20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1"/>
      <c r="AN1025" s="51"/>
      <c r="AO1025" s="51"/>
      <c r="AP1025" s="51"/>
      <c r="AQ1025" s="51"/>
      <c r="AR1025" s="51"/>
      <c r="AS1025" s="51"/>
      <c r="AT1025" s="51"/>
      <c r="AU1025" s="51"/>
      <c r="AV1025" s="51"/>
      <c r="AW1025" s="51"/>
      <c r="AX1025" s="51"/>
      <c r="AY1025" s="51"/>
    </row>
  </sheetData>
  <sheetProtection algorithmName="SHA-512" hashValue="aTJq6J6md3zWbIbKrmhjzWZEE6MvWadJcdVtYNmpJeJNxgrbmU4eSt/FWwNCxLayebsOkFUcatbm51g0ntjXnQ==" saltValue="e1FK1mltPSe1t2Gby1bKKA==" spinCount="100000" sheet="1" selectLockedCells="1"/>
  <mergeCells count="14">
    <mergeCell ref="A1:E1"/>
    <mergeCell ref="A2:E2"/>
    <mergeCell ref="C142:E142"/>
    <mergeCell ref="C145:E145"/>
    <mergeCell ref="C68:E68"/>
    <mergeCell ref="C79:E79"/>
    <mergeCell ref="C78:E78"/>
    <mergeCell ref="C75:E75"/>
    <mergeCell ref="E3:E4"/>
    <mergeCell ref="C38:E38"/>
    <mergeCell ref="A3:A4"/>
    <mergeCell ref="C3:C4"/>
    <mergeCell ref="D3:D4"/>
    <mergeCell ref="C109:E109"/>
  </mergeCells>
  <phoneticPr fontId="1" type="noConversion"/>
  <conditionalFormatting sqref="B38:B75">
    <cfRule type="cellIs" dxfId="17" priority="16" operator="notEqual">
      <formula>#REF!</formula>
    </cfRule>
  </conditionalFormatting>
  <conditionalFormatting sqref="B76:B78">
    <cfRule type="cellIs" dxfId="16" priority="18" operator="notEqual">
      <formula>#REF!</formula>
    </cfRule>
  </conditionalFormatting>
  <conditionalFormatting sqref="B79">
    <cfRule type="cellIs" dxfId="15" priority="19" operator="notEqual">
      <formula>#REF!</formula>
    </cfRule>
  </conditionalFormatting>
  <conditionalFormatting sqref="B78">
    <cfRule type="cellIs" dxfId="14" priority="20" operator="notEqual">
      <formula>#REF!</formula>
    </cfRule>
  </conditionalFormatting>
  <conditionalFormatting sqref="B75">
    <cfRule type="cellIs" dxfId="13" priority="21" operator="notEqual">
      <formula>#REF!</formula>
    </cfRule>
  </conditionalFormatting>
  <conditionalFormatting sqref="B68">
    <cfRule type="cellIs" dxfId="12" priority="22" operator="notEqual">
      <formula>#REF!</formula>
    </cfRule>
  </conditionalFormatting>
  <conditionalFormatting sqref="B110">
    <cfRule type="cellIs" dxfId="11" priority="23" operator="notEqual">
      <formula>#REF!</formula>
    </cfRule>
  </conditionalFormatting>
  <conditionalFormatting sqref="B111">
    <cfRule type="cellIs" dxfId="10" priority="24" operator="notEqual">
      <formula>#REF!</formula>
    </cfRule>
  </conditionalFormatting>
  <conditionalFormatting sqref="B112">
    <cfRule type="cellIs" dxfId="9" priority="25" operator="notEqual">
      <formula>#REF!</formula>
    </cfRule>
  </conditionalFormatting>
  <conditionalFormatting sqref="B143">
    <cfRule type="cellIs" dxfId="8" priority="26" operator="notEqual">
      <formula>#REF!</formula>
    </cfRule>
  </conditionalFormatting>
  <conditionalFormatting sqref="B144">
    <cfRule type="cellIs" dxfId="7" priority="27" operator="notEqual">
      <formula>#REF!</formula>
    </cfRule>
  </conditionalFormatting>
  <conditionalFormatting sqref="B142">
    <cfRule type="cellIs" dxfId="6" priority="2" operator="notEqual">
      <formula>#REF!</formula>
    </cfRule>
  </conditionalFormatting>
  <conditionalFormatting sqref="B109">
    <cfRule type="cellIs" dxfId="5" priority="1" operator="notEqual">
      <formula>#REF!</formula>
    </cfRule>
  </conditionalFormatting>
  <dataValidations count="1">
    <dataValidation operator="equal" allowBlank="1" showErrorMessage="1" sqref="A72:A75 A33:A34 D76:E77 D69:E74 D39:E67 C3 A2:A3 D110:E141 D143:E144 A141:A142 A137:A138 B113:B142 C80:C145 A37:A70 D3:E37 B3:B75 C5:C75 A76:C79 D80:E108 A108:A109 A104:A105 B80:B109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  <pageSetUpPr fitToPage="1"/>
  </sheetPr>
  <dimension ref="A1:L20"/>
  <sheetViews>
    <sheetView zoomScale="110" zoomScaleNormal="110" workbookViewId="0">
      <pane ySplit="1" topLeftCell="A2" activePane="bottomLeft" state="frozen"/>
      <selection pane="bottomLeft" activeCell="B2" sqref="B2"/>
    </sheetView>
  </sheetViews>
  <sheetFormatPr defaultColWidth="8.88671875" defaultRowHeight="19.8" x14ac:dyDescent="0.3"/>
  <cols>
    <col min="1" max="1" width="10.77734375" style="113" customWidth="1"/>
    <col min="2" max="3" width="25.77734375" style="112" customWidth="1"/>
    <col min="4" max="4" width="15.77734375" style="112" customWidth="1"/>
    <col min="5" max="5" width="8.88671875" style="112"/>
    <col min="6" max="6" width="10.77734375" style="112" customWidth="1"/>
    <col min="7" max="12" width="13.77734375" style="112" customWidth="1"/>
    <col min="13" max="16384" width="8.88671875" style="112"/>
  </cols>
  <sheetData>
    <row r="1" spans="1:12" ht="30" customHeight="1" x14ac:dyDescent="0.3">
      <c r="A1" s="124" t="s">
        <v>155</v>
      </c>
      <c r="B1" s="124" t="s">
        <v>154</v>
      </c>
      <c r="C1" s="124" t="s">
        <v>153</v>
      </c>
      <c r="D1" s="123" t="s">
        <v>152</v>
      </c>
    </row>
    <row r="2" spans="1:12" ht="30" customHeight="1" x14ac:dyDescent="0.3">
      <c r="A2" s="122">
        <v>1</v>
      </c>
      <c r="B2" s="121"/>
      <c r="C2" s="121"/>
      <c r="D2" s="120" t="str">
        <f t="shared" ref="D2:D20" si="0">IFERROR(B2/C2,"")</f>
        <v/>
      </c>
      <c r="F2" s="324" t="s">
        <v>147</v>
      </c>
      <c r="G2" s="324"/>
      <c r="H2" s="324"/>
      <c r="I2" s="324"/>
      <c r="J2" s="324"/>
      <c r="K2" s="324"/>
      <c r="L2" s="324"/>
    </row>
    <row r="3" spans="1:12" ht="30" customHeight="1" x14ac:dyDescent="0.3">
      <c r="A3" s="122">
        <v>2</v>
      </c>
      <c r="B3" s="121"/>
      <c r="C3" s="121"/>
      <c r="D3" s="120" t="str">
        <f t="shared" si="0"/>
        <v/>
      </c>
      <c r="F3" s="247"/>
      <c r="G3" s="247"/>
      <c r="H3" s="248" t="s">
        <v>141</v>
      </c>
      <c r="I3" s="248" t="s">
        <v>143</v>
      </c>
      <c r="J3" s="248" t="s">
        <v>307</v>
      </c>
      <c r="K3" s="248" t="s">
        <v>308</v>
      </c>
      <c r="L3" s="248" t="s">
        <v>144</v>
      </c>
    </row>
    <row r="4" spans="1:12" ht="30" customHeight="1" x14ac:dyDescent="0.3">
      <c r="A4" s="122">
        <v>3</v>
      </c>
      <c r="B4" s="121"/>
      <c r="C4" s="121"/>
      <c r="D4" s="120" t="str">
        <f t="shared" si="0"/>
        <v/>
      </c>
      <c r="F4" s="325" t="s">
        <v>145</v>
      </c>
      <c r="G4" s="249" t="s">
        <v>241</v>
      </c>
      <c r="H4" s="245">
        <v>12500</v>
      </c>
      <c r="I4" s="245">
        <v>16000</v>
      </c>
      <c r="J4" s="245">
        <v>25000</v>
      </c>
      <c r="K4" s="245">
        <v>37500</v>
      </c>
      <c r="L4" s="245">
        <v>62500</v>
      </c>
    </row>
    <row r="5" spans="1:12" ht="30" customHeight="1" x14ac:dyDescent="0.3">
      <c r="A5" s="119" t="s">
        <v>156</v>
      </c>
      <c r="B5" s="118">
        <f>SUM(B2:B4)</f>
        <v>0</v>
      </c>
      <c r="C5" s="118">
        <f>SUM(C2:C4)</f>
        <v>0</v>
      </c>
      <c r="D5" s="117" t="str">
        <f t="shared" si="0"/>
        <v/>
      </c>
      <c r="F5" s="326"/>
      <c r="G5" s="249" t="s">
        <v>242</v>
      </c>
      <c r="H5" s="245">
        <v>25000</v>
      </c>
      <c r="I5" s="245">
        <v>32000</v>
      </c>
      <c r="J5" s="245">
        <v>50000</v>
      </c>
      <c r="K5" s="245">
        <v>75000</v>
      </c>
      <c r="L5" s="245">
        <v>116000</v>
      </c>
    </row>
    <row r="6" spans="1:12" ht="30" customHeight="1" x14ac:dyDescent="0.3">
      <c r="A6" s="122">
        <v>4</v>
      </c>
      <c r="B6" s="121"/>
      <c r="C6" s="121"/>
      <c r="D6" s="120" t="str">
        <f t="shared" si="0"/>
        <v/>
      </c>
      <c r="F6" s="326"/>
      <c r="G6" s="249" t="s">
        <v>243</v>
      </c>
      <c r="H6" s="245">
        <v>40000</v>
      </c>
      <c r="I6" s="245">
        <v>50000</v>
      </c>
      <c r="J6" s="245">
        <v>75000</v>
      </c>
      <c r="K6" s="245">
        <v>113000</v>
      </c>
      <c r="L6" s="245">
        <v>188000</v>
      </c>
    </row>
    <row r="7" spans="1:12" ht="30" customHeight="1" x14ac:dyDescent="0.3">
      <c r="A7" s="122">
        <v>5</v>
      </c>
      <c r="B7" s="121"/>
      <c r="C7" s="121"/>
      <c r="D7" s="120" t="str">
        <f t="shared" si="0"/>
        <v/>
      </c>
      <c r="F7" s="327"/>
      <c r="G7" s="249" t="s">
        <v>244</v>
      </c>
      <c r="H7" s="245">
        <v>45000</v>
      </c>
      <c r="I7" s="246">
        <v>60000</v>
      </c>
      <c r="J7" s="245">
        <v>90000</v>
      </c>
      <c r="K7" s="245">
        <v>125000</v>
      </c>
      <c r="L7" s="245">
        <v>200000</v>
      </c>
    </row>
    <row r="8" spans="1:12" ht="30" customHeight="1" x14ac:dyDescent="0.3">
      <c r="A8" s="122">
        <v>6</v>
      </c>
      <c r="B8" s="121"/>
      <c r="C8" s="121"/>
      <c r="D8" s="120" t="str">
        <f t="shared" si="0"/>
        <v/>
      </c>
      <c r="F8" s="20"/>
      <c r="G8" s="20"/>
      <c r="H8" s="251" t="s">
        <v>141</v>
      </c>
      <c r="I8" s="248" t="s">
        <v>143</v>
      </c>
      <c r="J8" s="248" t="s">
        <v>307</v>
      </c>
      <c r="K8" s="248" t="s">
        <v>308</v>
      </c>
      <c r="L8" s="251" t="s">
        <v>144</v>
      </c>
    </row>
    <row r="9" spans="1:12" ht="30" customHeight="1" x14ac:dyDescent="0.3">
      <c r="A9" s="119" t="s">
        <v>156</v>
      </c>
      <c r="B9" s="118">
        <f>SUM(B6:B8)</f>
        <v>0</v>
      </c>
      <c r="C9" s="118">
        <f>SUM(C6:C8)</f>
        <v>0</v>
      </c>
      <c r="D9" s="117" t="str">
        <f t="shared" si="0"/>
        <v/>
      </c>
      <c r="F9" s="328" t="s">
        <v>146</v>
      </c>
      <c r="G9" s="250" t="s">
        <v>241</v>
      </c>
      <c r="H9" s="245">
        <v>18000</v>
      </c>
      <c r="I9" s="245">
        <v>24000</v>
      </c>
      <c r="J9" s="245">
        <v>36000</v>
      </c>
      <c r="K9" s="245">
        <v>54000</v>
      </c>
      <c r="L9" s="252"/>
    </row>
    <row r="10" spans="1:12" ht="30" customHeight="1" x14ac:dyDescent="0.3">
      <c r="A10" s="116" t="s">
        <v>157</v>
      </c>
      <c r="B10" s="115">
        <f>B5+B9</f>
        <v>0</v>
      </c>
      <c r="C10" s="115">
        <f>C5+C9</f>
        <v>0</v>
      </c>
      <c r="D10" s="114" t="str">
        <f>IFERROR(B10/C10,"")</f>
        <v/>
      </c>
      <c r="F10" s="328"/>
      <c r="G10" s="250" t="s">
        <v>242</v>
      </c>
      <c r="H10" s="245">
        <v>18000</v>
      </c>
      <c r="I10" s="245">
        <v>24000</v>
      </c>
      <c r="J10" s="245">
        <v>36000</v>
      </c>
      <c r="K10" s="245">
        <v>54000</v>
      </c>
      <c r="L10" s="252"/>
    </row>
    <row r="11" spans="1:12" ht="30" customHeight="1" x14ac:dyDescent="0.3">
      <c r="A11" s="122">
        <v>7</v>
      </c>
      <c r="B11" s="121"/>
      <c r="C11" s="121"/>
      <c r="D11" s="120" t="str">
        <f t="shared" si="0"/>
        <v/>
      </c>
      <c r="F11" s="328"/>
      <c r="G11" s="250" t="s">
        <v>243</v>
      </c>
      <c r="H11" s="245">
        <v>24000</v>
      </c>
      <c r="I11" s="245">
        <v>30000</v>
      </c>
      <c r="J11" s="245">
        <v>45000</v>
      </c>
      <c r="K11" s="245">
        <v>63000</v>
      </c>
      <c r="L11" s="245">
        <v>90000</v>
      </c>
    </row>
    <row r="12" spans="1:12" ht="30" customHeight="1" x14ac:dyDescent="0.3">
      <c r="A12" s="122">
        <v>8</v>
      </c>
      <c r="B12" s="121"/>
      <c r="C12" s="121"/>
      <c r="D12" s="120" t="str">
        <f t="shared" si="0"/>
        <v/>
      </c>
      <c r="F12" s="328"/>
      <c r="G12" s="250" t="s">
        <v>244</v>
      </c>
      <c r="H12" s="245">
        <v>24000</v>
      </c>
      <c r="I12" s="245">
        <v>30000</v>
      </c>
      <c r="J12" s="245">
        <v>45000</v>
      </c>
      <c r="K12" s="245">
        <v>63000</v>
      </c>
      <c r="L12" s="245">
        <v>90000</v>
      </c>
    </row>
    <row r="13" spans="1:12" ht="30" customHeight="1" x14ac:dyDescent="0.3">
      <c r="A13" s="122">
        <v>9</v>
      </c>
      <c r="B13" s="121"/>
      <c r="C13" s="121"/>
      <c r="D13" s="120" t="str">
        <f t="shared" si="0"/>
        <v/>
      </c>
    </row>
    <row r="14" spans="1:12" ht="30" customHeight="1" x14ac:dyDescent="0.3">
      <c r="A14" s="119" t="s">
        <v>156</v>
      </c>
      <c r="B14" s="118">
        <f>SUM(B11:B13)</f>
        <v>0</v>
      </c>
      <c r="C14" s="118">
        <f>SUM(C11:C13)</f>
        <v>0</v>
      </c>
      <c r="D14" s="117" t="str">
        <f t="shared" si="0"/>
        <v/>
      </c>
    </row>
    <row r="15" spans="1:12" ht="30" customHeight="1" x14ac:dyDescent="0.3">
      <c r="A15" s="122">
        <v>10</v>
      </c>
      <c r="B15" s="121"/>
      <c r="C15" s="121"/>
      <c r="D15" s="120" t="str">
        <f t="shared" si="0"/>
        <v/>
      </c>
    </row>
    <row r="16" spans="1:12" ht="30" customHeight="1" x14ac:dyDescent="0.3">
      <c r="A16" s="122">
        <v>11</v>
      </c>
      <c r="B16" s="121"/>
      <c r="C16" s="121"/>
      <c r="D16" s="120" t="str">
        <f t="shared" si="0"/>
        <v/>
      </c>
    </row>
    <row r="17" spans="1:4" ht="30" customHeight="1" x14ac:dyDescent="0.3">
      <c r="A17" s="122">
        <v>12</v>
      </c>
      <c r="B17" s="121"/>
      <c r="C17" s="121"/>
      <c r="D17" s="120" t="str">
        <f t="shared" si="0"/>
        <v/>
      </c>
    </row>
    <row r="18" spans="1:4" ht="30" customHeight="1" x14ac:dyDescent="0.3">
      <c r="A18" s="119" t="s">
        <v>156</v>
      </c>
      <c r="B18" s="118">
        <f>SUM(B15:B17)</f>
        <v>0</v>
      </c>
      <c r="C18" s="118">
        <f>SUM(C15:C17)</f>
        <v>0</v>
      </c>
      <c r="D18" s="117" t="str">
        <f t="shared" si="0"/>
        <v/>
      </c>
    </row>
    <row r="19" spans="1:4" ht="30" customHeight="1" x14ac:dyDescent="0.3">
      <c r="A19" s="116" t="s">
        <v>157</v>
      </c>
      <c r="B19" s="115">
        <f>B14+B18</f>
        <v>0</v>
      </c>
      <c r="C19" s="115">
        <f>C14+C18</f>
        <v>0</v>
      </c>
      <c r="D19" s="114" t="str">
        <f t="shared" si="0"/>
        <v/>
      </c>
    </row>
    <row r="20" spans="1:4" ht="30" customHeight="1" x14ac:dyDescent="0.3">
      <c r="A20" s="125" t="s">
        <v>158</v>
      </c>
      <c r="B20" s="126">
        <f>B5+B9+B14+B18</f>
        <v>0</v>
      </c>
      <c r="C20" s="126">
        <f>C5+C9+C14+C18</f>
        <v>0</v>
      </c>
      <c r="D20" s="127" t="str">
        <f t="shared" si="0"/>
        <v/>
      </c>
    </row>
  </sheetData>
  <sheetProtection algorithmName="SHA-512" hashValue="nzi5vmBoNID463THVxBuEq6GyvfS0hKG/YfTM2y/kQv14Uxd6pdoh0gLJqUlLTYu34GPrk3O8ou+SVSm7pOfHw==" saltValue="Fq3nzWuDvxw0P6FxbkDG6w==" spinCount="100000" sheet="1" selectLockedCells="1"/>
  <mergeCells count="3">
    <mergeCell ref="F2:L2"/>
    <mergeCell ref="F4:F7"/>
    <mergeCell ref="F9:F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K3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6.2" x14ac:dyDescent="0.3"/>
  <cols>
    <col min="1" max="1" width="12.77734375" style="13" customWidth="1"/>
    <col min="2" max="2" width="10.77734375" style="39" customWidth="1"/>
    <col min="3" max="3" width="10.77734375" style="13" customWidth="1"/>
    <col min="4" max="7" width="11.77734375" style="13" customWidth="1"/>
    <col min="8" max="8" width="12.77734375" style="13" customWidth="1"/>
    <col min="9" max="9" width="9.77734375" style="13" customWidth="1"/>
    <col min="10" max="10" width="11.77734375" style="13" customWidth="1"/>
    <col min="11" max="16384" width="9" style="13"/>
  </cols>
  <sheetData>
    <row r="1" spans="1:11" ht="25.2" customHeight="1" x14ac:dyDescent="0.3">
      <c r="A1" s="339" t="str">
        <f>IFERROR('不用印-基本資料'!B3,"")</f>
        <v>OOO社區發展協會</v>
      </c>
      <c r="B1" s="339"/>
      <c r="C1" s="339"/>
      <c r="D1" s="339"/>
      <c r="E1" s="339"/>
      <c r="F1" s="339"/>
      <c r="G1" s="213" t="str">
        <f>'不用印-基本資料'!AE7</f>
        <v>(10C)</v>
      </c>
      <c r="H1" s="340" t="str">
        <f>'不用印-基本資料'!AF7</f>
        <v>(37人)</v>
      </c>
      <c r="I1" s="340"/>
      <c r="J1" s="211"/>
    </row>
    <row r="2" spans="1:11" ht="25.2" customHeight="1" thickBot="1" x14ac:dyDescent="0.35">
      <c r="A2" s="338" t="s">
        <v>137</v>
      </c>
      <c r="B2" s="338"/>
      <c r="C2" s="338"/>
      <c r="D2" s="338"/>
      <c r="E2" s="338"/>
      <c r="F2" s="338"/>
      <c r="G2" s="338"/>
      <c r="H2" s="338"/>
      <c r="I2" s="338"/>
      <c r="J2" s="338"/>
      <c r="K2" s="17"/>
    </row>
    <row r="3" spans="1:11" ht="40.200000000000003" customHeight="1" thickBot="1" x14ac:dyDescent="0.35">
      <c r="A3" s="28" t="s">
        <v>42</v>
      </c>
      <c r="B3" s="29" t="s">
        <v>41</v>
      </c>
      <c r="C3" s="30" t="s">
        <v>43</v>
      </c>
      <c r="D3" s="30" t="s">
        <v>44</v>
      </c>
      <c r="E3" s="30" t="s">
        <v>45</v>
      </c>
      <c r="F3" s="30" t="s">
        <v>46</v>
      </c>
      <c r="G3" s="30" t="s">
        <v>47</v>
      </c>
      <c r="H3" s="30" t="s">
        <v>48</v>
      </c>
      <c r="I3" s="31" t="s">
        <v>69</v>
      </c>
      <c r="J3" s="32" t="s">
        <v>49</v>
      </c>
    </row>
    <row r="4" spans="1:11" ht="25.2" customHeight="1" x14ac:dyDescent="0.3">
      <c r="A4" s="341" t="s">
        <v>30</v>
      </c>
      <c r="B4" s="24" t="s">
        <v>51</v>
      </c>
      <c r="C4" s="41">
        <f>'不用印-基本資料'!L5</f>
        <v>472800</v>
      </c>
      <c r="D4" s="83"/>
      <c r="E4" s="83"/>
      <c r="F4" s="83"/>
      <c r="G4" s="83"/>
      <c r="H4" s="84">
        <f>D4+E4+F4+G4</f>
        <v>0</v>
      </c>
      <c r="I4" s="88" t="str">
        <f>IFERROR(H4/($H$4+$H$5+$H$6),"")</f>
        <v/>
      </c>
      <c r="J4" s="214">
        <f>C4-H4</f>
        <v>472800</v>
      </c>
    </row>
    <row r="5" spans="1:11" ht="25.2" customHeight="1" x14ac:dyDescent="0.3">
      <c r="A5" s="342"/>
      <c r="B5" s="215" t="s">
        <v>68</v>
      </c>
      <c r="C5" s="216">
        <f>'不用印-基本資料'!S5</f>
        <v>43200</v>
      </c>
      <c r="D5" s="83"/>
      <c r="E5" s="83"/>
      <c r="F5" s="83"/>
      <c r="G5" s="83"/>
      <c r="H5" s="217">
        <f t="shared" ref="H5:H32" si="0">D5+E5+F5+G5</f>
        <v>0</v>
      </c>
      <c r="I5" s="88" t="str">
        <f>IFERROR(H5/($H$4+$H$5+$H$6),"")</f>
        <v/>
      </c>
      <c r="J5" s="218">
        <f>C5-H5</f>
        <v>43200</v>
      </c>
    </row>
    <row r="6" spans="1:11" ht="25.2" customHeight="1" thickBot="1" x14ac:dyDescent="0.35">
      <c r="A6" s="343"/>
      <c r="B6" s="25" t="s">
        <v>50</v>
      </c>
      <c r="C6" s="82"/>
      <c r="D6" s="86"/>
      <c r="E6" s="86"/>
      <c r="F6" s="86"/>
      <c r="G6" s="86"/>
      <c r="H6" s="85">
        <f t="shared" si="0"/>
        <v>0</v>
      </c>
      <c r="I6" s="89" t="str">
        <f>IFERROR(H6/($H$4+$H$5+$H$6),"")</f>
        <v/>
      </c>
      <c r="J6" s="219"/>
    </row>
    <row r="7" spans="1:11" ht="25.2" customHeight="1" x14ac:dyDescent="0.3">
      <c r="A7" s="329" t="s">
        <v>214</v>
      </c>
      <c r="B7" s="24" t="s">
        <v>51</v>
      </c>
      <c r="C7" s="216">
        <f>'不用印-基本資料'!M5</f>
        <v>480000</v>
      </c>
      <c r="D7" s="83"/>
      <c r="E7" s="83"/>
      <c r="F7" s="83"/>
      <c r="G7" s="83"/>
      <c r="H7" s="84">
        <f t="shared" ref="H7:H14" si="1">D7+E7+F7+G7</f>
        <v>0</v>
      </c>
      <c r="I7" s="90" t="str">
        <f>IFERROR(H7/($H$7+$H$8+$H$9),"")</f>
        <v/>
      </c>
      <c r="J7" s="218">
        <f>C7-H7</f>
        <v>480000</v>
      </c>
    </row>
    <row r="8" spans="1:11" ht="25.2" customHeight="1" x14ac:dyDescent="0.3">
      <c r="A8" s="330"/>
      <c r="B8" s="215" t="s">
        <v>68</v>
      </c>
      <c r="C8" s="220">
        <f>'不用印-基本資料'!U5</f>
        <v>0</v>
      </c>
      <c r="D8" s="130"/>
      <c r="E8" s="130"/>
      <c r="F8" s="130"/>
      <c r="G8" s="130"/>
      <c r="H8" s="131">
        <f t="shared" si="1"/>
        <v>0</v>
      </c>
      <c r="I8" s="132" t="str">
        <f>IFERROR(H8/($H$7+$H$8+$H$9),"")</f>
        <v/>
      </c>
      <c r="J8" s="221">
        <f>C8-H8</f>
        <v>0</v>
      </c>
    </row>
    <row r="9" spans="1:11" ht="25.2" customHeight="1" thickBot="1" x14ac:dyDescent="0.35">
      <c r="A9" s="331"/>
      <c r="B9" s="25" t="s">
        <v>50</v>
      </c>
      <c r="C9" s="82"/>
      <c r="D9" s="86"/>
      <c r="E9" s="86"/>
      <c r="F9" s="86"/>
      <c r="G9" s="86"/>
      <c r="H9" s="85">
        <f t="shared" si="1"/>
        <v>0</v>
      </c>
      <c r="I9" s="92" t="str">
        <f>IFERROR(H9/($H$7+$H$8+$H$9),"")</f>
        <v/>
      </c>
      <c r="J9" s="219"/>
    </row>
    <row r="10" spans="1:11" ht="25.2" customHeight="1" x14ac:dyDescent="0.3">
      <c r="A10" s="329" t="s">
        <v>215</v>
      </c>
      <c r="B10" s="24" t="s">
        <v>51</v>
      </c>
      <c r="C10" s="216">
        <f>'不用印-基本資料'!N5</f>
        <v>72000</v>
      </c>
      <c r="D10" s="83"/>
      <c r="E10" s="83"/>
      <c r="F10" s="83"/>
      <c r="G10" s="83"/>
      <c r="H10" s="84">
        <f t="shared" si="1"/>
        <v>0</v>
      </c>
      <c r="I10" s="229" t="str">
        <f>IFERROR(H10/($H$10+$H$11+$H$12),"")</f>
        <v/>
      </c>
      <c r="J10" s="218">
        <f>C10-H10</f>
        <v>72000</v>
      </c>
    </row>
    <row r="11" spans="1:11" ht="25.2" customHeight="1" x14ac:dyDescent="0.3">
      <c r="A11" s="330"/>
      <c r="B11" s="215" t="s">
        <v>68</v>
      </c>
      <c r="C11" s="220">
        <f>'不用印-基本資料'!T5</f>
        <v>0</v>
      </c>
      <c r="D11" s="130"/>
      <c r="E11" s="130"/>
      <c r="F11" s="130"/>
      <c r="G11" s="130"/>
      <c r="H11" s="131">
        <f t="shared" si="1"/>
        <v>0</v>
      </c>
      <c r="I11" s="254" t="str">
        <f t="shared" ref="I11:I12" si="2">IFERROR(H11/($H$10+$H$11+$H$12),"")</f>
        <v/>
      </c>
      <c r="J11" s="221">
        <f>C11-H11</f>
        <v>0</v>
      </c>
    </row>
    <row r="12" spans="1:11" ht="25.2" customHeight="1" thickBot="1" x14ac:dyDescent="0.35">
      <c r="A12" s="331"/>
      <c r="B12" s="25" t="s">
        <v>50</v>
      </c>
      <c r="C12" s="82"/>
      <c r="D12" s="86"/>
      <c r="E12" s="86"/>
      <c r="F12" s="86"/>
      <c r="G12" s="86"/>
      <c r="H12" s="85">
        <f t="shared" si="1"/>
        <v>0</v>
      </c>
      <c r="I12" s="253" t="str">
        <f t="shared" si="2"/>
        <v/>
      </c>
      <c r="J12" s="219"/>
    </row>
    <row r="13" spans="1:11" ht="25.2" customHeight="1" x14ac:dyDescent="0.3">
      <c r="A13" s="329" t="s">
        <v>31</v>
      </c>
      <c r="B13" s="24" t="s">
        <v>51</v>
      </c>
      <c r="C13" s="216">
        <f>'不用印-基本資料'!O5</f>
        <v>592623</v>
      </c>
      <c r="D13" s="83"/>
      <c r="E13" s="83"/>
      <c r="F13" s="83"/>
      <c r="G13" s="83"/>
      <c r="H13" s="84">
        <f t="shared" si="1"/>
        <v>0</v>
      </c>
      <c r="I13" s="90" t="str">
        <f>IFERROR(H13/($H$13+$H$14),"")</f>
        <v/>
      </c>
      <c r="J13" s="218">
        <f>C13-H13</f>
        <v>592623</v>
      </c>
    </row>
    <row r="14" spans="1:11" ht="25.2" customHeight="1" thickBot="1" x14ac:dyDescent="0.35">
      <c r="A14" s="331"/>
      <c r="B14" s="25" t="s">
        <v>50</v>
      </c>
      <c r="C14" s="82"/>
      <c r="D14" s="86"/>
      <c r="E14" s="86"/>
      <c r="F14" s="86"/>
      <c r="G14" s="86"/>
      <c r="H14" s="85">
        <f t="shared" si="1"/>
        <v>0</v>
      </c>
      <c r="I14" s="91" t="str">
        <f>IFERROR(H14/($H$13+$H$14),"")</f>
        <v/>
      </c>
      <c r="J14" s="219"/>
    </row>
    <row r="15" spans="1:11" ht="25.2" customHeight="1" x14ac:dyDescent="0.3">
      <c r="A15" s="344" t="s">
        <v>216</v>
      </c>
      <c r="B15" s="24" t="s">
        <v>51</v>
      </c>
      <c r="C15" s="216">
        <f>'不用印-基本資料'!P5</f>
        <v>72000</v>
      </c>
      <c r="D15" s="83"/>
      <c r="E15" s="83"/>
      <c r="F15" s="83"/>
      <c r="G15" s="83"/>
      <c r="H15" s="84">
        <f t="shared" si="0"/>
        <v>0</v>
      </c>
      <c r="I15" s="90" t="str">
        <f>IFERROR(H15/($H$15+$H$16),"")</f>
        <v/>
      </c>
      <c r="J15" s="218">
        <f>C15-H15</f>
        <v>72000</v>
      </c>
    </row>
    <row r="16" spans="1:11" ht="25.2" customHeight="1" thickBot="1" x14ac:dyDescent="0.35">
      <c r="A16" s="345"/>
      <c r="B16" s="25" t="s">
        <v>50</v>
      </c>
      <c r="C16" s="82"/>
      <c r="D16" s="86"/>
      <c r="E16" s="86"/>
      <c r="F16" s="86"/>
      <c r="G16" s="86"/>
      <c r="H16" s="85">
        <f t="shared" si="0"/>
        <v>0</v>
      </c>
      <c r="I16" s="91" t="str">
        <f>IFERROR(H16/($H$15+$H$16),"")</f>
        <v/>
      </c>
      <c r="J16" s="219"/>
    </row>
    <row r="17" spans="1:10" ht="25.2" hidden="1" customHeight="1" x14ac:dyDescent="0.3">
      <c r="A17" s="329" t="s">
        <v>278</v>
      </c>
      <c r="B17" s="24" t="s">
        <v>68</v>
      </c>
      <c r="C17" s="216">
        <f>'不用印-基本資料'!V5</f>
        <v>0</v>
      </c>
      <c r="D17" s="83"/>
      <c r="E17" s="83"/>
      <c r="F17" s="83"/>
      <c r="G17" s="83"/>
      <c r="H17" s="84">
        <f>D17+E17+F17+G17</f>
        <v>0</v>
      </c>
      <c r="I17" s="90" t="str">
        <f>IFERROR(H17/($H$17+$H$18),"")</f>
        <v/>
      </c>
      <c r="J17" s="218">
        <f>C17-H17</f>
        <v>0</v>
      </c>
    </row>
    <row r="18" spans="1:10" ht="25.2" hidden="1" customHeight="1" thickBot="1" x14ac:dyDescent="0.35">
      <c r="A18" s="331"/>
      <c r="B18" s="25" t="s">
        <v>50</v>
      </c>
      <c r="C18" s="82"/>
      <c r="D18" s="86"/>
      <c r="E18" s="86"/>
      <c r="F18" s="86"/>
      <c r="G18" s="86"/>
      <c r="H18" s="85">
        <f>D18+E18+F18+G18</f>
        <v>0</v>
      </c>
      <c r="I18" s="91" t="str">
        <f>IFERROR(H18/($H$17+$H$18),"")</f>
        <v/>
      </c>
      <c r="J18" s="219"/>
    </row>
    <row r="19" spans="1:10" ht="25.2" customHeight="1" x14ac:dyDescent="0.3">
      <c r="A19" s="329" t="s">
        <v>32</v>
      </c>
      <c r="B19" s="24" t="s">
        <v>68</v>
      </c>
      <c r="C19" s="216">
        <f>'不用印-基本資料'!W5</f>
        <v>752000</v>
      </c>
      <c r="D19" s="83"/>
      <c r="E19" s="83"/>
      <c r="F19" s="83"/>
      <c r="G19" s="83"/>
      <c r="H19" s="84">
        <f t="shared" si="0"/>
        <v>0</v>
      </c>
      <c r="I19" s="90" t="str">
        <f>IFERROR(H19/($H$19+$H$20),"")</f>
        <v/>
      </c>
      <c r="J19" s="218">
        <f>C19-H19</f>
        <v>752000</v>
      </c>
    </row>
    <row r="20" spans="1:10" ht="25.2" customHeight="1" thickBot="1" x14ac:dyDescent="0.35">
      <c r="A20" s="331"/>
      <c r="B20" s="25" t="s">
        <v>50</v>
      </c>
      <c r="C20" s="82"/>
      <c r="D20" s="86"/>
      <c r="E20" s="86"/>
      <c r="F20" s="86"/>
      <c r="G20" s="86"/>
      <c r="H20" s="85">
        <f t="shared" si="0"/>
        <v>0</v>
      </c>
      <c r="I20" s="91" t="str">
        <f>IFERROR(H20/($H$19+$H$20),"")</f>
        <v/>
      </c>
      <c r="J20" s="219"/>
    </row>
    <row r="21" spans="1:10" ht="25.2" customHeight="1" x14ac:dyDescent="0.3">
      <c r="A21" s="329" t="s">
        <v>34</v>
      </c>
      <c r="B21" s="24" t="s">
        <v>68</v>
      </c>
      <c r="C21" s="216">
        <f>'不用印-基本資料'!X5</f>
        <v>360000</v>
      </c>
      <c r="D21" s="83"/>
      <c r="E21" s="83"/>
      <c r="F21" s="83"/>
      <c r="G21" s="83"/>
      <c r="H21" s="84">
        <f t="shared" si="0"/>
        <v>0</v>
      </c>
      <c r="I21" s="90" t="str">
        <f>IFERROR(H21/($H$21+$H$22),"")</f>
        <v/>
      </c>
      <c r="J21" s="218">
        <f>C21-H21</f>
        <v>360000</v>
      </c>
    </row>
    <row r="22" spans="1:10" ht="25.2" customHeight="1" thickBot="1" x14ac:dyDescent="0.35">
      <c r="A22" s="331"/>
      <c r="B22" s="25" t="s">
        <v>50</v>
      </c>
      <c r="C22" s="82"/>
      <c r="D22" s="86"/>
      <c r="E22" s="86"/>
      <c r="F22" s="86"/>
      <c r="G22" s="86"/>
      <c r="H22" s="85">
        <f t="shared" si="0"/>
        <v>0</v>
      </c>
      <c r="I22" s="91" t="str">
        <f>IFERROR(H22/($H$21+$H$22),"")</f>
        <v/>
      </c>
      <c r="J22" s="219"/>
    </row>
    <row r="23" spans="1:10" ht="25.2" customHeight="1" x14ac:dyDescent="0.3">
      <c r="A23" s="329" t="s">
        <v>174</v>
      </c>
      <c r="B23" s="24" t="s">
        <v>68</v>
      </c>
      <c r="C23" s="216">
        <f>'不用印-基本資料'!Y5</f>
        <v>25000</v>
      </c>
      <c r="D23" s="83"/>
      <c r="E23" s="83"/>
      <c r="F23" s="83"/>
      <c r="G23" s="83"/>
      <c r="H23" s="84">
        <f>D23+E23+F23+G23</f>
        <v>0</v>
      </c>
      <c r="I23" s="90" t="str">
        <f>IFERROR(H23/($H$23+$H$24),"")</f>
        <v/>
      </c>
      <c r="J23" s="218">
        <f>C23-H23</f>
        <v>25000</v>
      </c>
    </row>
    <row r="24" spans="1:10" ht="25.2" customHeight="1" thickBot="1" x14ac:dyDescent="0.35">
      <c r="A24" s="331"/>
      <c r="B24" s="25" t="s">
        <v>50</v>
      </c>
      <c r="C24" s="82"/>
      <c r="D24" s="86"/>
      <c r="E24" s="86"/>
      <c r="F24" s="86"/>
      <c r="G24" s="86"/>
      <c r="H24" s="85">
        <f>D24+E24+F24+G24</f>
        <v>0</v>
      </c>
      <c r="I24" s="91" t="str">
        <f>IFERROR(H24/($H$23+$H$24),"")</f>
        <v/>
      </c>
      <c r="J24" s="219"/>
    </row>
    <row r="25" spans="1:10" ht="25.2" customHeight="1" x14ac:dyDescent="0.3">
      <c r="A25" s="329" t="s">
        <v>217</v>
      </c>
      <c r="B25" s="24" t="s">
        <v>68</v>
      </c>
      <c r="C25" s="216">
        <f>'不用印-基本資料'!Z5</f>
        <v>72000</v>
      </c>
      <c r="D25" s="83"/>
      <c r="E25" s="83"/>
      <c r="F25" s="83"/>
      <c r="G25" s="83"/>
      <c r="H25" s="84">
        <f>D25+E25+F25+G25</f>
        <v>0</v>
      </c>
      <c r="I25" s="90" t="str">
        <f>IFERROR(H25/($H$25+$H$26),"")</f>
        <v/>
      </c>
      <c r="J25" s="218">
        <f>C25-H25</f>
        <v>72000</v>
      </c>
    </row>
    <row r="26" spans="1:10" ht="25.2" customHeight="1" thickBot="1" x14ac:dyDescent="0.35">
      <c r="A26" s="331"/>
      <c r="B26" s="25" t="s">
        <v>50</v>
      </c>
      <c r="C26" s="82"/>
      <c r="D26" s="86"/>
      <c r="E26" s="86"/>
      <c r="F26" s="86"/>
      <c r="G26" s="86"/>
      <c r="H26" s="85">
        <f>D26+E26+F26+G26</f>
        <v>0</v>
      </c>
      <c r="I26" s="91" t="str">
        <f>IFERROR(H26/($H$25+$H$26),"")</f>
        <v/>
      </c>
      <c r="J26" s="219"/>
    </row>
    <row r="27" spans="1:10" ht="25.2" customHeight="1" x14ac:dyDescent="0.3">
      <c r="A27" s="329" t="s">
        <v>218</v>
      </c>
      <c r="B27" s="24" t="s">
        <v>51</v>
      </c>
      <c r="C27" s="216">
        <f>'不用印-基本資料'!Q5</f>
        <v>20000</v>
      </c>
      <c r="D27" s="83"/>
      <c r="E27" s="83"/>
      <c r="F27" s="83"/>
      <c r="G27" s="83"/>
      <c r="H27" s="84">
        <f t="shared" si="0"/>
        <v>0</v>
      </c>
      <c r="I27" s="88" t="str">
        <f>IFERROR(H27/($H$27+$H$28+$H$29),"")</f>
        <v/>
      </c>
      <c r="J27" s="218">
        <f>C27-H27</f>
        <v>20000</v>
      </c>
    </row>
    <row r="28" spans="1:10" ht="25.2" customHeight="1" x14ac:dyDescent="0.3">
      <c r="A28" s="330"/>
      <c r="B28" s="215" t="s">
        <v>68</v>
      </c>
      <c r="C28" s="216">
        <f>'不用印-基本資料'!AA5</f>
        <v>0</v>
      </c>
      <c r="D28" s="83"/>
      <c r="E28" s="83"/>
      <c r="F28" s="83"/>
      <c r="G28" s="83"/>
      <c r="H28" s="217">
        <f t="shared" si="0"/>
        <v>0</v>
      </c>
      <c r="I28" s="88" t="str">
        <f>IFERROR(H28/($H$27+$H$28+$H$29),"")</f>
        <v/>
      </c>
      <c r="J28" s="218">
        <f>C28-H28</f>
        <v>0</v>
      </c>
    </row>
    <row r="29" spans="1:10" ht="25.2" customHeight="1" thickBot="1" x14ac:dyDescent="0.35">
      <c r="A29" s="331"/>
      <c r="B29" s="25" t="s">
        <v>50</v>
      </c>
      <c r="C29" s="82"/>
      <c r="D29" s="86"/>
      <c r="E29" s="86"/>
      <c r="F29" s="86"/>
      <c r="G29" s="86"/>
      <c r="H29" s="85">
        <f t="shared" si="0"/>
        <v>0</v>
      </c>
      <c r="I29" s="92" t="str">
        <f>IFERROR(H29/($H$27+$H$28+$H$29),"")</f>
        <v/>
      </c>
      <c r="J29" s="219"/>
    </row>
    <row r="30" spans="1:10" ht="25.2" customHeight="1" x14ac:dyDescent="0.3">
      <c r="A30" s="329" t="s">
        <v>219</v>
      </c>
      <c r="B30" s="24" t="s">
        <v>51</v>
      </c>
      <c r="C30" s="216">
        <f>'不用印-基本資料'!R5</f>
        <v>30000</v>
      </c>
      <c r="D30" s="83"/>
      <c r="E30" s="83"/>
      <c r="F30" s="83"/>
      <c r="G30" s="83"/>
      <c r="H30" s="84">
        <f t="shared" si="0"/>
        <v>0</v>
      </c>
      <c r="I30" s="88" t="str">
        <f>IFERROR(H30/($H$30+$H$31+$H$32),"")</f>
        <v/>
      </c>
      <c r="J30" s="218">
        <f>C30-H30</f>
        <v>30000</v>
      </c>
    </row>
    <row r="31" spans="1:10" ht="25.2" customHeight="1" x14ac:dyDescent="0.3">
      <c r="A31" s="330"/>
      <c r="B31" s="215" t="s">
        <v>68</v>
      </c>
      <c r="C31" s="216">
        <f>'不用印-基本資料'!AB5</f>
        <v>0</v>
      </c>
      <c r="D31" s="83"/>
      <c r="E31" s="83"/>
      <c r="F31" s="83"/>
      <c r="G31" s="83"/>
      <c r="H31" s="217">
        <f t="shared" ref="H31" si="3">D31+E31+F31+G31</f>
        <v>0</v>
      </c>
      <c r="I31" s="88" t="str">
        <f>IFERROR(H31/($H$30+$H$31+$H$32),"")</f>
        <v/>
      </c>
      <c r="J31" s="218">
        <f t="shared" ref="J31" si="4">C31-H31</f>
        <v>0</v>
      </c>
    </row>
    <row r="32" spans="1:10" ht="25.2" customHeight="1" thickBot="1" x14ac:dyDescent="0.35">
      <c r="A32" s="331"/>
      <c r="B32" s="25" t="s">
        <v>50</v>
      </c>
      <c r="C32" s="82"/>
      <c r="D32" s="86"/>
      <c r="E32" s="86"/>
      <c r="F32" s="86"/>
      <c r="G32" s="86"/>
      <c r="H32" s="85">
        <f t="shared" si="0"/>
        <v>0</v>
      </c>
      <c r="I32" s="222" t="str">
        <f>IFERROR(H32/($H$30+$H$31+$H$32),"")</f>
        <v/>
      </c>
      <c r="J32" s="219"/>
    </row>
    <row r="33" spans="1:11" ht="25.2" customHeight="1" thickBot="1" x14ac:dyDescent="0.35">
      <c r="A33" s="332" t="s">
        <v>235</v>
      </c>
      <c r="B33" s="333"/>
      <c r="C33" s="334"/>
      <c r="D33" s="230">
        <f>D4+D5+D7+D8+D10+D11+D13+D15+D19+D21+D23+D25+D27+D30</f>
        <v>0</v>
      </c>
      <c r="E33" s="230">
        <f t="shared" ref="E33:G33" si="5">E4+E5+E7+E8+E10+E11+E13+E15+E19+E21+E23+E25+E27+E30</f>
        <v>0</v>
      </c>
      <c r="F33" s="230">
        <f t="shared" si="5"/>
        <v>0</v>
      </c>
      <c r="G33" s="230">
        <f t="shared" si="5"/>
        <v>0</v>
      </c>
      <c r="H33" s="230">
        <f>D33+E33+F33+G33</f>
        <v>0</v>
      </c>
      <c r="I33" s="229" t="str">
        <f>IFERROR(H33/($H$23+$H$24),"")</f>
        <v/>
      </c>
      <c r="J33" s="231">
        <f>C4+C5+C7+C8+C10+C11+C13+C15+C19+C21+C23+C25+C27+C28+C30+C31-H33</f>
        <v>2991623</v>
      </c>
    </row>
    <row r="34" spans="1:11" ht="25.2" customHeight="1" thickTop="1" thickBot="1" x14ac:dyDescent="0.35">
      <c r="A34" s="335" t="s">
        <v>236</v>
      </c>
      <c r="B34" s="336"/>
      <c r="C34" s="337"/>
      <c r="D34" s="232">
        <f>D6+D9+D12+D14+D16+D20+D22+D24+D26+D29+D32</f>
        <v>0</v>
      </c>
      <c r="E34" s="232">
        <f t="shared" ref="E34:G34" si="6">E6+E9+E12+E14+E16+E20+E22+E24+E26+E29+E32</f>
        <v>0</v>
      </c>
      <c r="F34" s="232">
        <f t="shared" si="6"/>
        <v>0</v>
      </c>
      <c r="G34" s="232">
        <f t="shared" si="6"/>
        <v>0</v>
      </c>
      <c r="H34" s="235">
        <f>D34+E34+F34+G34</f>
        <v>0</v>
      </c>
      <c r="I34" s="233" t="str">
        <f>IFERROR(H34/($H$23+$H$24),"")</f>
        <v/>
      </c>
      <c r="J34" s="234"/>
      <c r="K34" s="228"/>
    </row>
    <row r="35" spans="1:11" x14ac:dyDescent="0.3">
      <c r="B35" s="39" t="s">
        <v>52</v>
      </c>
      <c r="C35" s="228"/>
      <c r="E35" s="13" t="s">
        <v>116</v>
      </c>
      <c r="H35" s="13" t="s">
        <v>53</v>
      </c>
      <c r="I35" s="228"/>
    </row>
  </sheetData>
  <sheetProtection algorithmName="SHA-512" hashValue="a8U5/WWYTyCVJ3hRBKUtLMs48VfEql+zTGAYgMRVy3PdSJwexbj+l4TsPgIyivyMPvwoGoTod7kLO5Z13GhofQ==" saltValue="LjDowsvb/dRQz0SZ9HrPSQ==" spinCount="100000" sheet="1" selectLockedCells="1"/>
  <mergeCells count="17">
    <mergeCell ref="A1:F1"/>
    <mergeCell ref="H1:I1"/>
    <mergeCell ref="A30:A32"/>
    <mergeCell ref="A23:A24"/>
    <mergeCell ref="A19:A20"/>
    <mergeCell ref="A21:A22"/>
    <mergeCell ref="A25:A26"/>
    <mergeCell ref="A4:A6"/>
    <mergeCell ref="A27:A29"/>
    <mergeCell ref="A15:A16"/>
    <mergeCell ref="A13:A14"/>
    <mergeCell ref="A10:A12"/>
    <mergeCell ref="A7:A9"/>
    <mergeCell ref="A17:A18"/>
    <mergeCell ref="A33:C33"/>
    <mergeCell ref="A34:C34"/>
    <mergeCell ref="A2:J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8"/>
  <sheetViews>
    <sheetView topLeftCell="A10" workbookViewId="0">
      <selection activeCell="A18" sqref="A18"/>
    </sheetView>
  </sheetViews>
  <sheetFormatPr defaultColWidth="6.21875" defaultRowHeight="16.5" customHeight="1" x14ac:dyDescent="0.3"/>
  <cols>
    <col min="1" max="5" width="5.77734375" style="4" customWidth="1"/>
    <col min="6" max="6" width="6.77734375" style="4" customWidth="1"/>
    <col min="7" max="8" width="5.77734375" style="4" customWidth="1"/>
    <col min="9" max="13" width="9.77734375" style="4" customWidth="1"/>
    <col min="14" max="14" width="3.77734375" style="4" customWidth="1"/>
    <col min="15" max="17" width="6.77734375" style="4" customWidth="1"/>
    <col min="18" max="18" width="3.77734375" style="4" customWidth="1"/>
    <col min="19" max="20" width="4.77734375" style="4" customWidth="1"/>
    <col min="21" max="63" width="6.21875" style="4"/>
  </cols>
  <sheetData>
    <row r="1" spans="1:20" ht="49.8" x14ac:dyDescent="0.3">
      <c r="A1" s="348" t="s">
        <v>15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</row>
    <row r="2" spans="1:20" ht="40.200000000000003" customHeight="1" x14ac:dyDescent="0.3">
      <c r="B2" s="346" t="s">
        <v>130</v>
      </c>
      <c r="C2" s="346"/>
      <c r="D2" s="346"/>
      <c r="E2" s="346"/>
      <c r="F2" s="346"/>
      <c r="G2" s="346" t="str">
        <f>'不用印-經費分攤'!B3</f>
        <v>115</v>
      </c>
      <c r="H2" s="346"/>
      <c r="I2" s="346" t="s">
        <v>122</v>
      </c>
      <c r="J2" s="346"/>
      <c r="K2" s="346" t="str">
        <f>IFERROR('不用印-基本資料'!B4,"")</f>
        <v>布建社區照顧關懷據點及巷弄長照站計畫</v>
      </c>
      <c r="L2" s="346"/>
      <c r="M2" s="346"/>
      <c r="N2" s="346"/>
      <c r="O2" s="346"/>
      <c r="P2" s="346"/>
      <c r="Q2" s="346"/>
      <c r="R2" s="346"/>
      <c r="S2" s="346"/>
      <c r="T2" s="346"/>
    </row>
    <row r="3" spans="1:20" ht="40.200000000000003" customHeight="1" x14ac:dyDescent="0.3">
      <c r="A3" s="6"/>
      <c r="B3" s="346" t="s">
        <v>136</v>
      </c>
      <c r="C3" s="346"/>
      <c r="D3" s="346"/>
      <c r="E3" s="346"/>
      <c r="F3" s="346" t="s">
        <v>127</v>
      </c>
      <c r="G3" s="346"/>
      <c r="H3" s="346"/>
      <c r="I3" s="354">
        <f>'不用印-經費分攤'!B20</f>
        <v>0</v>
      </c>
      <c r="J3" s="354"/>
      <c r="K3" s="354"/>
      <c r="L3" s="354"/>
      <c r="M3" s="354"/>
      <c r="N3" s="36" t="s">
        <v>124</v>
      </c>
      <c r="O3" s="353">
        <f>'不用印-經費分攤'!B20</f>
        <v>0</v>
      </c>
      <c r="P3" s="353"/>
      <c r="Q3" s="353"/>
      <c r="R3" s="6" t="s">
        <v>128</v>
      </c>
      <c r="S3" s="346" t="s">
        <v>16</v>
      </c>
      <c r="T3" s="346"/>
    </row>
    <row r="4" spans="1:20" ht="40.200000000000003" customHeight="1" x14ac:dyDescent="0.3">
      <c r="B4" s="352" t="s">
        <v>17</v>
      </c>
      <c r="C4" s="352"/>
      <c r="D4" s="352"/>
      <c r="E4" s="35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40.200000000000003" customHeight="1" x14ac:dyDescent="0.3">
      <c r="A5" s="347" t="s">
        <v>18</v>
      </c>
      <c r="B5" s="347"/>
      <c r="C5" s="347"/>
      <c r="D5" s="347"/>
      <c r="E5" s="347"/>
      <c r="F5" s="7"/>
      <c r="G5" s="7"/>
      <c r="H5" s="7"/>
      <c r="I5" s="8"/>
      <c r="J5" s="8"/>
      <c r="K5" s="8"/>
      <c r="L5" s="8"/>
      <c r="M5" s="8"/>
      <c r="N5" s="8"/>
      <c r="O5" s="7"/>
      <c r="P5" s="7"/>
      <c r="Q5" s="7"/>
      <c r="R5" s="7"/>
      <c r="S5" s="7"/>
      <c r="T5" s="7"/>
    </row>
    <row r="6" spans="1:20" ht="55.2" customHeight="1" x14ac:dyDescent="0.3">
      <c r="A6" s="349" t="s">
        <v>173</v>
      </c>
      <c r="B6" s="350"/>
      <c r="C6" s="350"/>
      <c r="D6" s="350"/>
      <c r="E6" s="350"/>
      <c r="F6" s="351" t="str">
        <f>IFERROR('不用印-基本資料'!B3,"")</f>
        <v>OOO社區發展協會</v>
      </c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</row>
    <row r="7" spans="1:20" ht="40.200000000000003" customHeight="1" x14ac:dyDescent="0.3">
      <c r="A7" s="356" t="s">
        <v>20</v>
      </c>
      <c r="B7" s="356"/>
      <c r="C7" s="356"/>
      <c r="D7" s="356"/>
      <c r="E7" s="356"/>
      <c r="F7" s="351">
        <f>'不用印-基本資料'!B7</f>
        <v>0</v>
      </c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</row>
    <row r="8" spans="1:20" ht="40.200000000000003" customHeight="1" x14ac:dyDescent="0.3">
      <c r="A8" s="350" t="s">
        <v>19</v>
      </c>
      <c r="B8" s="350"/>
      <c r="C8" s="350"/>
      <c r="D8" s="350"/>
      <c r="E8" s="350"/>
      <c r="F8" s="355">
        <f>'不用印-基本資料'!B8</f>
        <v>0</v>
      </c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1"/>
    </row>
    <row r="9" spans="1:20" ht="40.200000000000003" customHeight="1" x14ac:dyDescent="0.3">
      <c r="A9" s="356" t="s">
        <v>115</v>
      </c>
      <c r="B9" s="356"/>
      <c r="C9" s="356"/>
      <c r="D9" s="356"/>
      <c r="E9" s="356"/>
      <c r="F9" s="355">
        <f>'不用印-基本資料'!B11</f>
        <v>0</v>
      </c>
      <c r="G9" s="351"/>
      <c r="H9" s="351"/>
      <c r="I9" s="351"/>
      <c r="J9" s="351"/>
      <c r="K9" s="8"/>
      <c r="L9" s="8"/>
      <c r="M9" s="8"/>
      <c r="N9" s="37"/>
      <c r="O9" s="7"/>
      <c r="P9" s="7"/>
      <c r="Q9" s="7"/>
      <c r="R9" s="7"/>
      <c r="S9" s="7"/>
      <c r="T9" s="7"/>
    </row>
    <row r="10" spans="1:20" ht="40.200000000000003" customHeight="1" x14ac:dyDescent="0.3">
      <c r="A10" s="356" t="s">
        <v>113</v>
      </c>
      <c r="B10" s="356"/>
      <c r="C10" s="356"/>
      <c r="D10" s="356"/>
      <c r="E10" s="356"/>
      <c r="F10" s="355">
        <f>'不用印-基本資料'!B9</f>
        <v>0</v>
      </c>
      <c r="G10" s="351"/>
      <c r="H10" s="351"/>
      <c r="I10" s="351"/>
      <c r="J10" s="351"/>
      <c r="K10" s="8"/>
      <c r="L10" s="8"/>
      <c r="M10" s="8"/>
      <c r="N10" s="37"/>
      <c r="O10" s="7"/>
      <c r="P10" s="7"/>
      <c r="Q10" s="7"/>
      <c r="R10" s="7"/>
      <c r="S10" s="7"/>
      <c r="T10" s="7"/>
    </row>
    <row r="11" spans="1:20" ht="40.200000000000003" customHeight="1" x14ac:dyDescent="0.3">
      <c r="A11" s="356" t="s">
        <v>114</v>
      </c>
      <c r="B11" s="356"/>
      <c r="C11" s="356"/>
      <c r="D11" s="356"/>
      <c r="E11" s="356"/>
      <c r="F11" s="355">
        <f>'不用印-基本資料'!B10</f>
        <v>0</v>
      </c>
      <c r="G11" s="351"/>
      <c r="H11" s="351"/>
      <c r="I11" s="351"/>
      <c r="J11" s="351"/>
      <c r="K11" s="8"/>
      <c r="L11" s="8"/>
      <c r="M11" s="8"/>
      <c r="N11" s="37"/>
      <c r="O11" s="7"/>
      <c r="P11" s="7"/>
      <c r="Q11" s="7"/>
      <c r="R11" s="7"/>
      <c r="S11" s="7"/>
      <c r="T11" s="7"/>
    </row>
    <row r="12" spans="1:20" ht="40.200000000000003" customHeight="1" x14ac:dyDescent="0.3">
      <c r="A12" s="350" t="s">
        <v>21</v>
      </c>
      <c r="B12" s="350"/>
      <c r="C12" s="350"/>
      <c r="D12" s="350"/>
      <c r="E12" s="350"/>
      <c r="F12" s="355">
        <f>'不用印-基本資料'!B12</f>
        <v>0</v>
      </c>
      <c r="G12" s="351"/>
      <c r="H12" s="351"/>
      <c r="I12" s="351"/>
      <c r="J12" s="351"/>
      <c r="K12" s="38"/>
      <c r="L12" s="38"/>
      <c r="M12" s="38"/>
      <c r="N12" s="38"/>
      <c r="O12" s="38"/>
      <c r="P12" s="38"/>
      <c r="Q12" s="38"/>
      <c r="R12" s="9"/>
      <c r="S12" s="9"/>
      <c r="T12" s="9"/>
    </row>
    <row r="13" spans="1:20" ht="40.200000000000003" customHeight="1" x14ac:dyDescent="0.3">
      <c r="A13" s="350" t="s">
        <v>22</v>
      </c>
      <c r="B13" s="350"/>
      <c r="C13" s="350"/>
      <c r="D13" s="350"/>
      <c r="E13" s="350"/>
      <c r="F13" s="355">
        <f>'不用印-基本資料'!B13</f>
        <v>0</v>
      </c>
      <c r="G13" s="351"/>
      <c r="H13" s="351"/>
      <c r="I13" s="351"/>
      <c r="J13" s="351"/>
      <c r="K13" s="38"/>
      <c r="L13" s="38"/>
      <c r="M13" s="38"/>
      <c r="N13" s="38"/>
      <c r="O13" s="38"/>
      <c r="P13" s="38"/>
      <c r="Q13" s="38"/>
      <c r="R13" s="9"/>
      <c r="S13" s="9"/>
      <c r="T13" s="9"/>
    </row>
    <row r="14" spans="1:20" ht="40.200000000000003" customHeight="1" x14ac:dyDescent="0.3">
      <c r="A14" s="350" t="s">
        <v>23</v>
      </c>
      <c r="B14" s="350"/>
      <c r="C14" s="350"/>
      <c r="D14" s="350"/>
      <c r="E14" s="350"/>
      <c r="F14" s="355">
        <f>'不用印-基本資料'!B14</f>
        <v>0</v>
      </c>
      <c r="G14" s="351"/>
      <c r="H14" s="351"/>
      <c r="I14" s="351"/>
      <c r="J14" s="351"/>
      <c r="K14" s="38"/>
      <c r="L14" s="38"/>
      <c r="M14" s="38"/>
      <c r="N14" s="38"/>
      <c r="O14" s="38"/>
      <c r="P14" s="38"/>
      <c r="Q14" s="38"/>
      <c r="R14" s="9"/>
      <c r="S14" s="9"/>
      <c r="T14" s="9"/>
    </row>
    <row r="15" spans="1:20" ht="40.200000000000003" customHeight="1" x14ac:dyDescent="0.3">
      <c r="A15" s="350" t="s">
        <v>24</v>
      </c>
      <c r="B15" s="350"/>
      <c r="C15" s="350"/>
      <c r="D15" s="350"/>
      <c r="E15" s="350"/>
      <c r="F15" s="357">
        <f>'不用印-基本資料'!B15</f>
        <v>0</v>
      </c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9"/>
    </row>
    <row r="16" spans="1:20" ht="40.200000000000003" customHeight="1" x14ac:dyDescent="0.3">
      <c r="A16" s="350" t="s">
        <v>25</v>
      </c>
      <c r="B16" s="350"/>
      <c r="C16" s="350"/>
      <c r="D16" s="350"/>
      <c r="E16" s="350"/>
      <c r="F16" s="357">
        <f>'不用印-基本資料'!B16</f>
        <v>0</v>
      </c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10"/>
    </row>
    <row r="17" spans="1:20" ht="40.200000000000003" customHeight="1" x14ac:dyDescent="0.3">
      <c r="A17" s="11"/>
      <c r="B17" s="356"/>
      <c r="C17" s="356"/>
      <c r="D17" s="356"/>
      <c r="E17" s="356"/>
      <c r="F17" s="360" t="str">
        <f>'不用印-經費分攤'!B3</f>
        <v>115</v>
      </c>
      <c r="G17" s="361"/>
      <c r="H17" s="361"/>
      <c r="I17" s="12" t="s">
        <v>11</v>
      </c>
      <c r="J17" s="11"/>
      <c r="K17" s="360" t="str">
        <f>'不用印-經費分攤'!D3</f>
        <v>3</v>
      </c>
      <c r="L17" s="361"/>
      <c r="M17" s="11"/>
      <c r="N17" s="12" t="s">
        <v>12</v>
      </c>
      <c r="O17" s="11"/>
      <c r="P17" s="360">
        <f>'不用印-經費分攤'!F3</f>
        <v>0</v>
      </c>
      <c r="Q17" s="361"/>
      <c r="R17" s="10"/>
      <c r="S17" s="12" t="s">
        <v>13</v>
      </c>
      <c r="T17" s="8"/>
    </row>
    <row r="18" spans="1:20" ht="28.35" customHeight="1" x14ac:dyDescent="0.3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28.35" customHeight="1" x14ac:dyDescent="0.3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28.35" customHeight="1" x14ac:dyDescent="0.3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28.35" customHeight="1" x14ac:dyDescent="0.3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28.35" customHeight="1" x14ac:dyDescent="0.3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28.35" customHeight="1" x14ac:dyDescent="0.3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28.35" customHeight="1" x14ac:dyDescent="0.3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spans="1:20" ht="28.35" customHeight="1" x14ac:dyDescent="0.3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1:20" ht="28.35" customHeight="1" x14ac:dyDescent="0.3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</row>
    <row r="27" spans="1:20" ht="28.35" customHeight="1" x14ac:dyDescent="0.3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</row>
    <row r="28" spans="1:20" ht="16.5" customHeight="1" x14ac:dyDescent="0.3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</row>
  </sheetData>
  <sheetProtection algorithmName="SHA-512" hashValue="IXT1hHcCRRWNS5e2flc3JxdFrWB+6+8IBGC9DlD4zi9vz0mP9plZZVzeW0PGHjuf/O6m6/vX+xUmviav6KaOyw==" saltValue="+Bl7VlDdLbb6F5QU94V2+A==" spinCount="100000" sheet="1" selectLockedCells="1"/>
  <mergeCells count="38"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  <mergeCell ref="A11:E11"/>
    <mergeCell ref="F11:J11"/>
    <mergeCell ref="A9:E9"/>
    <mergeCell ref="F9:J9"/>
    <mergeCell ref="A12:E12"/>
    <mergeCell ref="F12:J12"/>
    <mergeCell ref="A8:E8"/>
    <mergeCell ref="F8:T8"/>
    <mergeCell ref="A7:E7"/>
    <mergeCell ref="F7:T7"/>
    <mergeCell ref="A10:E10"/>
    <mergeCell ref="F10:J10"/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F65405"/>
  <sheetViews>
    <sheetView workbookViewId="0">
      <pane ySplit="5" topLeftCell="A15" activePane="bottomLeft" state="frozen"/>
      <selection pane="bottomLeft" activeCell="A13" sqref="A13:XFD13"/>
    </sheetView>
  </sheetViews>
  <sheetFormatPr defaultColWidth="8.33203125" defaultRowHeight="16.5" customHeight="1" x14ac:dyDescent="0.3"/>
  <cols>
    <col min="1" max="1" width="40.77734375" style="14" customWidth="1"/>
    <col min="2" max="5" width="13.77734375" style="14" customWidth="1"/>
    <col min="6" max="6" width="13.6640625" style="14" customWidth="1"/>
    <col min="7" max="58" width="6.21875" style="14" customWidth="1"/>
    <col min="59" max="16384" width="8.33203125" style="15"/>
  </cols>
  <sheetData>
    <row r="1" spans="1:9" ht="30" customHeight="1" x14ac:dyDescent="0.3">
      <c r="A1" s="339" t="str">
        <f>IFERROR('不用印-基本資料'!B3,"")</f>
        <v>OOO社區發展協會</v>
      </c>
      <c r="B1" s="339"/>
      <c r="C1" s="211"/>
      <c r="D1" s="223" t="str">
        <f>'不用印-基本資料'!AE7</f>
        <v>(10C)</v>
      </c>
      <c r="E1" s="213" t="str">
        <f>'不用印-基本資料'!AF7</f>
        <v>(37人)</v>
      </c>
      <c r="F1" s="211"/>
      <c r="I1" s="211"/>
    </row>
    <row r="2" spans="1:9" ht="30" customHeight="1" x14ac:dyDescent="0.3">
      <c r="A2" s="365" t="str">
        <f>'不用印-經費分攤'!P4</f>
        <v>第一季(1~3月)</v>
      </c>
      <c r="B2" s="365"/>
      <c r="C2" s="366" t="s">
        <v>131</v>
      </c>
      <c r="D2" s="366"/>
      <c r="E2" s="366"/>
    </row>
    <row r="3" spans="1:9" ht="30" customHeight="1" x14ac:dyDescent="0.3">
      <c r="A3" s="87" t="s">
        <v>39</v>
      </c>
      <c r="B3" s="364" t="str">
        <f>'不用印-基本資料'!B4</f>
        <v>布建社區照顧關懷據點及巷弄長照站計畫</v>
      </c>
      <c r="C3" s="364"/>
      <c r="D3" s="364"/>
      <c r="E3" s="364"/>
    </row>
    <row r="4" spans="1:9" ht="25.2" customHeight="1" x14ac:dyDescent="0.3">
      <c r="A4" s="362" t="s">
        <v>28</v>
      </c>
      <c r="B4" s="363" t="s">
        <v>104</v>
      </c>
      <c r="C4" s="363"/>
      <c r="D4" s="363"/>
      <c r="E4" s="363"/>
    </row>
    <row r="5" spans="1:9" ht="25.2" customHeight="1" x14ac:dyDescent="0.3">
      <c r="A5" s="362"/>
      <c r="B5" s="40" t="s">
        <v>29</v>
      </c>
      <c r="C5" s="40" t="s">
        <v>66</v>
      </c>
      <c r="D5" s="40" t="s">
        <v>73</v>
      </c>
      <c r="E5" s="40" t="s">
        <v>108</v>
      </c>
    </row>
    <row r="6" spans="1:9" ht="40.200000000000003" customHeight="1" x14ac:dyDescent="0.3">
      <c r="A6" s="44" t="s">
        <v>72</v>
      </c>
      <c r="B6" s="45">
        <f>B7+B19</f>
        <v>0</v>
      </c>
      <c r="C6" s="45">
        <f>C7+C19</f>
        <v>0</v>
      </c>
      <c r="D6" s="45">
        <f>D7+D19</f>
        <v>0</v>
      </c>
      <c r="E6" s="45">
        <f>E7+E19</f>
        <v>0</v>
      </c>
    </row>
    <row r="7" spans="1:9" ht="40.200000000000003" customHeight="1" x14ac:dyDescent="0.3">
      <c r="A7" s="157" t="s">
        <v>70</v>
      </c>
      <c r="B7" s="157">
        <f>SUM(B8:B18)</f>
        <v>0</v>
      </c>
      <c r="C7" s="157">
        <f>SUM(C8:C18)</f>
        <v>0</v>
      </c>
      <c r="D7" s="157">
        <f>SUM(D8:D18)</f>
        <v>0</v>
      </c>
      <c r="E7" s="157">
        <f>SUM(E8:E18)</f>
        <v>0</v>
      </c>
    </row>
    <row r="8" spans="1:9" ht="40.200000000000003" customHeight="1" x14ac:dyDescent="0.3">
      <c r="A8" s="26" t="s">
        <v>30</v>
      </c>
      <c r="B8" s="16">
        <f t="shared" ref="B8:B18" si="0">SUM(C8:E8)</f>
        <v>0</v>
      </c>
      <c r="C8" s="16">
        <f>'不用印-經費分攤'!C7</f>
        <v>0</v>
      </c>
      <c r="D8" s="16">
        <f>'不用印-經費分攤'!D7</f>
        <v>0</v>
      </c>
      <c r="E8" s="16">
        <f>'不用印-經費分攤'!E7</f>
        <v>0</v>
      </c>
    </row>
    <row r="9" spans="1:9" ht="40.200000000000003" customHeight="1" x14ac:dyDescent="0.3">
      <c r="A9" s="26" t="s">
        <v>198</v>
      </c>
      <c r="B9" s="16">
        <f t="shared" si="0"/>
        <v>0</v>
      </c>
      <c r="C9" s="16">
        <f>'不用印-經費分攤'!C8</f>
        <v>0</v>
      </c>
      <c r="D9" s="16">
        <f>'不用印-經費分攤'!D8</f>
        <v>0</v>
      </c>
      <c r="E9" s="16">
        <f>'不用印-經費分攤'!E8</f>
        <v>0</v>
      </c>
    </row>
    <row r="10" spans="1:9" ht="40.200000000000003" customHeight="1" x14ac:dyDescent="0.3">
      <c r="A10" s="26" t="s">
        <v>196</v>
      </c>
      <c r="B10" s="16">
        <f t="shared" si="0"/>
        <v>0</v>
      </c>
      <c r="C10" s="16">
        <f>'不用印-經費分攤'!C9</f>
        <v>0</v>
      </c>
      <c r="D10" s="16">
        <f>'不用印-經費分攤'!D9</f>
        <v>0</v>
      </c>
      <c r="E10" s="16">
        <f>'不用印-經費分攤'!E9</f>
        <v>0</v>
      </c>
    </row>
    <row r="11" spans="1:9" ht="40.200000000000003" customHeight="1" x14ac:dyDescent="0.3">
      <c r="A11" s="26" t="s">
        <v>220</v>
      </c>
      <c r="B11" s="16">
        <f t="shared" si="0"/>
        <v>0</v>
      </c>
      <c r="C11" s="16">
        <f>'不用印-經費分攤'!C10</f>
        <v>0</v>
      </c>
      <c r="D11" s="16">
        <f>'不用印-經費分攤'!D10</f>
        <v>0</v>
      </c>
      <c r="E11" s="16">
        <f>'不用印-經費分攤'!E10</f>
        <v>0</v>
      </c>
    </row>
    <row r="12" spans="1:9" ht="40.200000000000003" customHeight="1" x14ac:dyDescent="0.3">
      <c r="A12" s="26" t="s">
        <v>216</v>
      </c>
      <c r="B12" s="16">
        <f t="shared" si="0"/>
        <v>0</v>
      </c>
      <c r="C12" s="16">
        <f>'不用印-經費分攤'!C11</f>
        <v>0</v>
      </c>
      <c r="D12" s="16">
        <f>'不用印-經費分攤'!D11</f>
        <v>0</v>
      </c>
      <c r="E12" s="16">
        <f>'不用印-經費分攤'!E11</f>
        <v>0</v>
      </c>
    </row>
    <row r="13" spans="1:9" ht="40.200000000000003" hidden="1" customHeight="1" x14ac:dyDescent="0.3">
      <c r="A13" s="26" t="s">
        <v>276</v>
      </c>
      <c r="B13" s="16">
        <f t="shared" ref="B13" si="1">SUM(C13:E13)</f>
        <v>0</v>
      </c>
      <c r="C13" s="16">
        <f>'不用印-經費分攤'!C12</f>
        <v>0</v>
      </c>
      <c r="D13" s="16">
        <f>'不用印-經費分攤'!D12</f>
        <v>0</v>
      </c>
      <c r="E13" s="16">
        <f>'不用印-經費分攤'!E12</f>
        <v>0</v>
      </c>
    </row>
    <row r="14" spans="1:9" ht="40.200000000000003" customHeight="1" x14ac:dyDescent="0.3">
      <c r="A14" s="26" t="s">
        <v>32</v>
      </c>
      <c r="B14" s="16">
        <f t="shared" si="0"/>
        <v>0</v>
      </c>
      <c r="C14" s="16">
        <f>'不用印-經費分攤'!C13</f>
        <v>0</v>
      </c>
      <c r="D14" s="16">
        <f>'不用印-經費分攤'!D13</f>
        <v>0</v>
      </c>
      <c r="E14" s="16">
        <f>'不用印-經費分攤'!E13</f>
        <v>0</v>
      </c>
    </row>
    <row r="15" spans="1:9" ht="40.200000000000003" customHeight="1" x14ac:dyDescent="0.3">
      <c r="A15" s="26" t="s">
        <v>34</v>
      </c>
      <c r="B15" s="16">
        <f t="shared" si="0"/>
        <v>0</v>
      </c>
      <c r="C15" s="16">
        <f>'不用印-經費分攤'!C14</f>
        <v>0</v>
      </c>
      <c r="D15" s="16">
        <f>'不用印-經費分攤'!D14</f>
        <v>0</v>
      </c>
      <c r="E15" s="16">
        <f>'不用印-經費分攤'!E14</f>
        <v>0</v>
      </c>
    </row>
    <row r="16" spans="1:9" ht="40.200000000000003" customHeight="1" x14ac:dyDescent="0.3">
      <c r="A16" s="26" t="s">
        <v>174</v>
      </c>
      <c r="B16" s="16">
        <f t="shared" si="0"/>
        <v>0</v>
      </c>
      <c r="C16" s="16">
        <f>'不用印-經費分攤'!C15</f>
        <v>0</v>
      </c>
      <c r="D16" s="16">
        <f>'不用印-經費分攤'!D15</f>
        <v>0</v>
      </c>
      <c r="E16" s="16">
        <f>'不用印-經費分攤'!E15</f>
        <v>0</v>
      </c>
    </row>
    <row r="17" spans="1:5" ht="40.200000000000003" customHeight="1" x14ac:dyDescent="0.3">
      <c r="A17" s="26" t="s">
        <v>163</v>
      </c>
      <c r="B17" s="16">
        <f t="shared" si="0"/>
        <v>0</v>
      </c>
      <c r="C17" s="16">
        <f>'不用印-經費分攤'!C16</f>
        <v>0</v>
      </c>
      <c r="D17" s="16">
        <f>'不用印-經費分攤'!D16</f>
        <v>0</v>
      </c>
      <c r="E17" s="16">
        <f>'不用印-經費分攤'!E16</f>
        <v>0</v>
      </c>
    </row>
    <row r="18" spans="1:5" ht="40.200000000000003" customHeight="1" x14ac:dyDescent="0.3">
      <c r="A18" s="26" t="s">
        <v>218</v>
      </c>
      <c r="B18" s="16">
        <f t="shared" si="0"/>
        <v>0</v>
      </c>
      <c r="C18" s="16">
        <f>'不用印-經費分攤'!C17</f>
        <v>0</v>
      </c>
      <c r="D18" s="16">
        <f>'不用印-經費分攤'!D17</f>
        <v>0</v>
      </c>
      <c r="E18" s="16">
        <f>'不用印-經費分攤'!E17</f>
        <v>0</v>
      </c>
    </row>
    <row r="19" spans="1:5" ht="40.200000000000003" customHeight="1" x14ac:dyDescent="0.3">
      <c r="A19" s="157" t="s">
        <v>71</v>
      </c>
      <c r="B19" s="157">
        <f>B20</f>
        <v>0</v>
      </c>
      <c r="C19" s="157">
        <f>C20</f>
        <v>0</v>
      </c>
      <c r="D19" s="157">
        <f t="shared" ref="D19:E19" si="2">D20</f>
        <v>0</v>
      </c>
      <c r="E19" s="157">
        <f t="shared" si="2"/>
        <v>0</v>
      </c>
    </row>
    <row r="20" spans="1:5" ht="40.200000000000003" customHeight="1" x14ac:dyDescent="0.3">
      <c r="A20" s="26" t="s">
        <v>219</v>
      </c>
      <c r="B20" s="16">
        <f>SUM(C20:E20)</f>
        <v>0</v>
      </c>
      <c r="C20" s="16">
        <f>'不用印-經費分攤'!C18</f>
        <v>0</v>
      </c>
      <c r="D20" s="16">
        <f>'不用印-經費分攤'!D18</f>
        <v>0</v>
      </c>
      <c r="E20" s="16">
        <f>'不用印-經費分攤'!E18</f>
        <v>0</v>
      </c>
    </row>
    <row r="22" spans="1:5" ht="16.5" customHeight="1" x14ac:dyDescent="0.4">
      <c r="A22" s="18" t="s">
        <v>64</v>
      </c>
      <c r="B22" s="33" t="s">
        <v>111</v>
      </c>
      <c r="C22" s="34"/>
      <c r="D22" s="33" t="s">
        <v>65</v>
      </c>
    </row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</sheetData>
  <sheetProtection algorithmName="SHA-512" hashValue="eFmzhc14RwOKNtbFJLFh1CWd9Fh/NUw+TW36OcaHdrQkcW2UAommnSToUBpnEXrMP9ge5W5RlvZPThPhTvn90A==" saltValue="xj3s64GK6/Ql5uG/4goopw==" spinCount="100000" sheet="1" selectLockedCells="1"/>
  <mergeCells count="6">
    <mergeCell ref="A1:B1"/>
    <mergeCell ref="A4:A5"/>
    <mergeCell ref="B4:E4"/>
    <mergeCell ref="B3:E3"/>
    <mergeCell ref="A2:B2"/>
    <mergeCell ref="C2:E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15</vt:i4>
      </vt:variant>
    </vt:vector>
  </HeadingPairs>
  <TitlesOfParts>
    <vt:vector size="28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需要印-業務費+長照站加值費&amp;朝陽站獎助費+延緩&amp;創新</vt:lpstr>
      <vt:lpstr>勞健保+人力</vt:lpstr>
      <vt:lpstr>需要印-誤餐加值+服務鐘點+縣外旅運+擴點加值</vt:lpstr>
      <vt:lpstr>物品+財產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'物品+財產'!Print_Area</vt:lpstr>
      <vt:lpstr>'勞健保+人力'!Print_Area</vt:lpstr>
      <vt:lpstr>'需要印-分攤總表'!Print_Area</vt:lpstr>
      <vt:lpstr>'需要印-控帳表'!Print_Area</vt:lpstr>
      <vt:lpstr>'需要印-業務費+長照站加值費&amp;朝陽站獎助費+延緩&amp;創新'!Print_Area</vt:lpstr>
      <vt:lpstr>'需要印-誤餐加值+服務鐘點+縣外旅運+擴點加值'!Print_Area</vt:lpstr>
      <vt:lpstr>'需要印-領據'!Print_Area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2026-04-28T03:17:24Z</cp:lastPrinted>
  <dcterms:created xsi:type="dcterms:W3CDTF">2023-12-12T04:09:06Z</dcterms:created>
  <dcterms:modified xsi:type="dcterms:W3CDTF">2026-04-28T03:34:23Z</dcterms:modified>
</cp:coreProperties>
</file>