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BA00E181-FA29-455E-AD73-926DA946721A}" xr6:coauthVersionLast="36" xr6:coauthVersionMax="47" xr10:uidLastSave="{00000000-0000-0000-0000-000000000000}"/>
  <workbookProtection workbookAlgorithmName="SHA-512" workbookHashValue="Y8vl22ffkZ1LzzE+OJQ/GO99tcJE8KBopg6Y8BTH1GuWwD4lchkKGBXU4mo3m58WXEdPBDs5e/L8Eltpfc5UCQ==" workbookSaltValue="gN7DacXflMO8aXfMFfPf7Q==" workbookSpinCount="100000" lockStructure="1"/>
  <bookViews>
    <workbookView xWindow="0" yWindow="0" windowWidth="23040" windowHeight="8556" activeTab="3" xr2:uid="{00000000-000D-0000-FFFF-FFFF00000000}"/>
  </bookViews>
  <sheets>
    <sheet name="10時段(16-20(含)人)" sheetId="17" r:id="rId1"/>
    <sheet name="10時段(21-35(含)人)" sheetId="18" r:id="rId2"/>
    <sheet name="10時段(36-50(含)人)" sheetId="16" r:id="rId3"/>
    <sheet name="10時段(51人以上)" sheetId="11" r:id="rId4"/>
  </sheets>
  <definedNames>
    <definedName name="_xlnm.Print_Area" localSheetId="0">'10時段(16-20(含)人)'!$A$1:$I$54</definedName>
    <definedName name="_xlnm.Print_Area" localSheetId="1">'10時段(21-35(含)人)'!$A$1:$I$54</definedName>
    <definedName name="_xlnm.Print_Area" localSheetId="2">'10時段(36-50(含)人)'!$A$1:$I$58</definedName>
    <definedName name="_xlnm.Print_Area" localSheetId="3">'10時段(51人以上)'!$A$1:$I$58</definedName>
    <definedName name="_xlnm.Print_Titles" localSheetId="0">'10時段(16-20(含)人)'!$1:$1</definedName>
    <definedName name="_xlnm.Print_Titles" localSheetId="1">'10時段(21-35(含)人)'!$1:$1</definedName>
    <definedName name="_xlnm.Print_Titles" localSheetId="2">'10時段(36-50(含)人)'!$1:$1</definedName>
    <definedName name="_xlnm.Print_Titles" localSheetId="3">'10時段(51人以上)'!$1:$1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1" l="1"/>
  <c r="D36" i="16"/>
  <c r="D32" i="18"/>
  <c r="D32" i="17"/>
  <c r="E8" i="17"/>
  <c r="H52" i="16"/>
  <c r="G52" i="16"/>
  <c r="H52" i="11"/>
  <c r="H53" i="11" s="1"/>
  <c r="G52" i="11"/>
  <c r="G53" i="11" s="1"/>
  <c r="H48" i="18"/>
  <c r="H49" i="18" s="1"/>
  <c r="G48" i="18"/>
  <c r="H48" i="17"/>
  <c r="G48" i="17"/>
  <c r="H45" i="11"/>
  <c r="G45" i="11"/>
  <c r="H4" i="11"/>
  <c r="F20" i="11"/>
  <c r="H20" i="11" s="1"/>
  <c r="F16" i="11"/>
  <c r="H16" i="11" s="1"/>
  <c r="F16" i="16"/>
  <c r="H16" i="16" s="1"/>
  <c r="F20" i="16"/>
  <c r="H20" i="16" s="1"/>
  <c r="F20" i="18"/>
  <c r="H20" i="18" s="1"/>
  <c r="F16" i="18"/>
  <c r="H16" i="18" s="1"/>
  <c r="H41" i="18"/>
  <c r="G41" i="18"/>
  <c r="H42" i="18" s="1"/>
  <c r="H4" i="18"/>
  <c r="G46" i="11" l="1"/>
  <c r="H46" i="11"/>
  <c r="G49" i="18"/>
  <c r="G42" i="18"/>
  <c r="F47" i="18" l="1"/>
  <c r="F46" i="18"/>
  <c r="F45" i="18"/>
  <c r="F48" i="18" s="1"/>
  <c r="A45" i="18"/>
  <c r="F40" i="18"/>
  <c r="F39" i="18"/>
  <c r="F38" i="18"/>
  <c r="F37" i="18"/>
  <c r="F36" i="18"/>
  <c r="A36" i="18"/>
  <c r="F32" i="18"/>
  <c r="H32" i="18" s="1"/>
  <c r="F28" i="18"/>
  <c r="H28" i="18" s="1"/>
  <c r="F24" i="18"/>
  <c r="H24" i="18" s="1"/>
  <c r="F12" i="18"/>
  <c r="G12" i="18" s="1"/>
  <c r="E8" i="18"/>
  <c r="F8" i="18" s="1"/>
  <c r="G8" i="18" s="1"/>
  <c r="F4" i="18"/>
  <c r="G4" i="18" s="1"/>
  <c r="E52" i="18" s="1"/>
  <c r="H49" i="17"/>
  <c r="G49" i="17"/>
  <c r="F47" i="17"/>
  <c r="F46" i="17"/>
  <c r="F45" i="17"/>
  <c r="A45" i="17"/>
  <c r="H41" i="17"/>
  <c r="G41" i="17"/>
  <c r="F40" i="17"/>
  <c r="F39" i="17"/>
  <c r="F38" i="17"/>
  <c r="F37" i="17"/>
  <c r="F36" i="17"/>
  <c r="A36" i="17"/>
  <c r="F32" i="17"/>
  <c r="H32" i="17" s="1"/>
  <c r="F28" i="17"/>
  <c r="H28" i="17" s="1"/>
  <c r="F24" i="17"/>
  <c r="H24" i="17" s="1"/>
  <c r="F20" i="17"/>
  <c r="H20" i="17" s="1"/>
  <c r="F16" i="17"/>
  <c r="H16" i="17" s="1"/>
  <c r="F12" i="17"/>
  <c r="G12" i="17" s="1"/>
  <c r="F8" i="17"/>
  <c r="G8" i="17" s="1"/>
  <c r="H4" i="17"/>
  <c r="F4" i="17"/>
  <c r="G4" i="17" s="1"/>
  <c r="H53" i="16"/>
  <c r="G53" i="16"/>
  <c r="F51" i="16"/>
  <c r="F50" i="16"/>
  <c r="F49" i="16"/>
  <c r="F52" i="16" s="1"/>
  <c r="A49" i="16"/>
  <c r="H45" i="16"/>
  <c r="H46" i="16" s="1"/>
  <c r="G45" i="16"/>
  <c r="F44" i="16"/>
  <c r="F43" i="16"/>
  <c r="F42" i="16"/>
  <c r="F41" i="16"/>
  <c r="F40" i="16"/>
  <c r="A40" i="16"/>
  <c r="F36" i="16"/>
  <c r="H36" i="16" s="1"/>
  <c r="H32" i="16"/>
  <c r="F32" i="16"/>
  <c r="F28" i="16"/>
  <c r="H28" i="16" s="1"/>
  <c r="F24" i="16"/>
  <c r="H24" i="16" s="1"/>
  <c r="F12" i="16"/>
  <c r="G12" i="16" s="1"/>
  <c r="E8" i="16"/>
  <c r="F8" i="16" s="1"/>
  <c r="G8" i="16" s="1"/>
  <c r="H4" i="16"/>
  <c r="F4" i="16"/>
  <c r="G4" i="16" s="1"/>
  <c r="E8" i="11"/>
  <c r="G46" i="16" l="1"/>
  <c r="E52" i="17"/>
  <c r="I52" i="17"/>
  <c r="F48" i="17"/>
  <c r="I52" i="18"/>
  <c r="F45" i="16"/>
  <c r="H42" i="17"/>
  <c r="I56" i="16"/>
  <c r="F41" i="18"/>
  <c r="F41" i="17"/>
  <c r="G42" i="17"/>
  <c r="E56" i="16"/>
  <c r="A56" i="16" l="1"/>
  <c r="A52" i="18"/>
  <c r="A52" i="17"/>
  <c r="F36" i="11" l="1"/>
  <c r="H36" i="11" s="1"/>
  <c r="F32" i="11"/>
  <c r="H32" i="11" s="1"/>
  <c r="F28" i="11"/>
  <c r="H28" i="11" s="1"/>
  <c r="F24" i="11"/>
  <c r="H24" i="11" s="1"/>
  <c r="F12" i="11"/>
  <c r="G12" i="11" s="1"/>
  <c r="F8" i="11"/>
  <c r="F4" i="11"/>
  <c r="G4" i="11" s="1"/>
  <c r="G8" i="11" l="1"/>
  <c r="E56" i="11" s="1"/>
  <c r="A49" i="11"/>
  <c r="A40" i="11"/>
  <c r="F51" i="11"/>
  <c r="F50" i="11"/>
  <c r="F49" i="11"/>
  <c r="F44" i="11"/>
  <c r="F43" i="11"/>
  <c r="F42" i="11"/>
  <c r="F41" i="11"/>
  <c r="F40" i="11"/>
  <c r="I56" i="11"/>
  <c r="F52" i="11" l="1"/>
  <c r="F45" i="11"/>
  <c r="A56" i="11" l="1"/>
</calcChain>
</file>

<file path=xl/sharedStrings.xml><?xml version="1.0" encoding="utf-8"?>
<sst xmlns="http://schemas.openxmlformats.org/spreadsheetml/2006/main" count="664" uniqueCount="64">
  <si>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</si>
  <si>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</si>
  <si>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</si>
  <si>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</si>
  <si>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</si>
  <si>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</si>
  <si>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</si>
  <si>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</si>
  <si>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</si>
  <si>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</si>
  <si>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</si>
  <si>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</si>
  <si>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</si>
  <si>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</si>
  <si>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</si>
  <si>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</si>
  <si>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</si>
  <si>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</si>
  <si>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</si>
  <si>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</si>
  <si>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</si>
  <si>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</si>
  <si>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</si>
  <si>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</si>
  <si>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</si>
  <si>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●若實際執行未達標，將依實報人數核銷。平均人數未達16人，將按比例補助。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●由據點系統產出之月報表計算，計算公式：健康促進人數/健康促進場次</t>
    </r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</si>
  <si>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</si>
  <si>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</si>
  <si>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</si>
  <si>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</si>
  <si>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</si>
  <si>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</si>
  <si>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</si>
  <si>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</si>
  <si>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</si>
  <si>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續案型擴點加值費</t>
    <phoneticPr fontId="2" type="noConversion"/>
  </si>
  <si>
    <r>
      <t>●</t>
    </r>
    <r>
      <rPr>
        <sz val="11"/>
        <rFont val="標楷體"/>
        <family val="4"/>
        <charset val="136"/>
      </rPr>
      <t>原設置之據點/社區長照站/朝陽站及其分站，依據點類型，皆可各自申請對應經費</t>
    </r>
    <phoneticPr fontId="2" type="noConversion"/>
  </si>
  <si>
    <t>專職人員服務費</t>
    <phoneticPr fontId="2" type="noConversion"/>
  </si>
  <si>
    <t>雇主應負擔之勞、健保及提撥勞退準備金</t>
    <phoneticPr fontId="2" type="noConversion"/>
  </si>
  <si>
    <t>縣外專案講師旅運費</t>
    <phoneticPr fontId="2" type="noConversion"/>
  </si>
  <si>
    <r>
      <t>●</t>
    </r>
    <r>
      <rPr>
        <sz val="11"/>
        <rFont val="標楷體"/>
        <family val="4"/>
        <charset val="136"/>
      </rPr>
      <t>限延緩失能課程或創新方案計畫。
●講師之戶籍地及實際居住地非本縣。
●依據本府「國內出差旅費報支要點」規定辦理，可申請車資及住宿費。</t>
    </r>
    <phoneticPr fontId="2" type="noConversion"/>
  </si>
  <si>
    <t>期</t>
    <phoneticPr fontId="2" type="noConversion"/>
  </si>
  <si>
    <t>類型</t>
    <phoneticPr fontId="2" type="noConversion"/>
  </si>
  <si>
    <r>
      <t>●</t>
    </r>
    <r>
      <rPr>
        <sz val="11"/>
        <rFont val="標楷體"/>
        <family val="4"/>
        <charset val="136"/>
      </rPr>
      <t>專職人員之加班費、未休假加班費、勞、健保及提撥勞退準備金等相關雇主應負擔費用，每月最高補助新臺幣6千元整。</t>
    </r>
    <phoneticPr fontId="2" type="noConversion"/>
  </si>
  <si>
    <t>大專院校</t>
    <phoneticPr fontId="2" type="noConversion"/>
  </si>
  <si>
    <t>高中職</t>
    <phoneticPr fontId="2" type="noConversion"/>
  </si>
  <si>
    <r>
      <t>●</t>
    </r>
    <r>
      <rPr>
        <sz val="11"/>
        <rFont val="標楷體"/>
        <family val="4"/>
        <charset val="136"/>
      </rPr>
      <t>需具照顧服務員資格，每月獎助3萬4千元；大專院校畢業加給1千元。
●社會工作人員，依中央「布建社區照顧關懷據點及巷弄長照站計畫」規定辦理。</t>
    </r>
    <phoneticPr fontId="2" type="noConversion"/>
  </si>
  <si>
    <t>社工(2階)</t>
    <phoneticPr fontId="2" type="noConversion"/>
  </si>
  <si>
    <t>社工(5階)</t>
    <phoneticPr fontId="2" type="noConversion"/>
  </si>
  <si>
    <t>社工(6階)</t>
    <phoneticPr fontId="2" type="noConversion"/>
  </si>
  <si>
    <t>朝陽站獎助費</t>
    <phoneticPr fontId="2" type="noConversion"/>
  </si>
  <si>
    <t>創新方案費用/預防及延緩失能照護服務費用</t>
    <phoneticPr fontId="2" type="noConversion"/>
  </si>
  <si>
    <r>
      <t>●</t>
    </r>
    <r>
      <rPr>
        <sz val="11"/>
        <rFont val="標楷體"/>
        <family val="4"/>
        <charset val="136"/>
      </rPr>
      <t>比照「巷弄長照站加值費」標準補助。</t>
    </r>
    <phoneticPr fontId="2" type="noConversion"/>
  </si>
  <si>
    <t>設施設備
-財產</t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</si>
  <si>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●為使經費妥善運用，於營運第5年，除因特殊情形並經本府同意者外，均應隔一年度後，始得再次提出申請。</t>
    <phoneticPr fontId="2" type="noConversion"/>
  </si>
  <si>
    <t>●創新方案費用每期選用1個主題其應依在地服務對象特性及需求選用，每期至少辦理10場系列性課程。最高補助3期，3期選用之主題與服務期間皆不可重疊。
●預防及延緩失能照護服務費用依中央「布建社區照顧關懷據點及巷弄長照站計畫」規定辦理。</t>
    <phoneticPr fontId="2" type="noConversion"/>
  </si>
  <si>
    <t>●請依計畫書人數級距填報
●若實際執行未達標，將依實報人次核銷。平均人數未達16人，將按比例補助。
●由據點系統產出之月報表計算，計算公式：健康促進人次/健康促進場次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</si>
  <si>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</si>
  <si>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</si>
  <si>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</si>
  <si>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115年經費概算表-10時段(16-20(含)人)                </t>
    <phoneticPr fontId="2" type="noConversion"/>
  </si>
  <si>
    <t xml:space="preserve">                  115年經費概算表-10時段(21-35(含)人)                </t>
    <phoneticPr fontId="2" type="noConversion"/>
  </si>
  <si>
    <t xml:space="preserve">                  115年經費概算表-10時段(36-50(含)人)                </t>
    <phoneticPr fontId="2" type="noConversion"/>
  </si>
  <si>
    <t xml:space="preserve">                  115年經費概算表-10時段(51人以上)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</si>
</sst>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3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R53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1" ht="30" customHeight="1" thickBot="1" x14ac:dyDescent="0.35">
      <c r="A1" s="34" t="s">
        <v>60</v>
      </c>
      <c r="B1" s="35"/>
      <c r="C1" s="35"/>
      <c r="D1" s="35"/>
      <c r="E1" s="35"/>
      <c r="F1" s="35"/>
      <c r="G1" s="35"/>
      <c r="H1" s="35"/>
      <c r="I1" s="36"/>
    </row>
    <row r="2" spans="1:11" ht="25.05" customHeight="1" x14ac:dyDescent="0.3">
      <c r="A2" s="37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41" t="s">
        <v>7</v>
      </c>
    </row>
    <row r="3" spans="1:11" ht="25.05" customHeight="1" thickBot="1" x14ac:dyDescent="0.35">
      <c r="A3" s="38"/>
      <c r="B3" s="40"/>
      <c r="C3" s="40"/>
      <c r="D3" s="40"/>
      <c r="E3" s="40"/>
      <c r="F3" s="40"/>
      <c r="G3" s="23" t="s">
        <v>23</v>
      </c>
      <c r="H3" s="23" t="s">
        <v>33</v>
      </c>
      <c r="I3" s="42"/>
    </row>
    <row r="4" spans="1:11" ht="75" customHeight="1" x14ac:dyDescent="0.3">
      <c r="A4" s="43" t="s">
        <v>13</v>
      </c>
      <c r="B4" s="44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45" t="s">
        <v>24</v>
      </c>
    </row>
    <row r="5" spans="1:11" ht="27" customHeight="1" thickBot="1" x14ac:dyDescent="0.35">
      <c r="A5" s="46" t="s">
        <v>5</v>
      </c>
      <c r="B5" s="47"/>
      <c r="C5" s="47"/>
      <c r="D5" s="47"/>
      <c r="E5" s="47"/>
      <c r="F5" s="48"/>
      <c r="G5" s="19">
        <v>0.77500000000000002</v>
      </c>
      <c r="H5" s="19">
        <v>0.22500000000000001</v>
      </c>
      <c r="I5" s="45"/>
    </row>
    <row r="6" spans="1:11" ht="25.05" customHeight="1" x14ac:dyDescent="0.3">
      <c r="A6" s="37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1" t="s">
        <v>42</v>
      </c>
    </row>
    <row r="7" spans="1:11" ht="25.05" customHeight="1" thickBot="1" x14ac:dyDescent="0.35">
      <c r="A7" s="38"/>
      <c r="B7" s="40"/>
      <c r="C7" s="40"/>
      <c r="D7" s="40"/>
      <c r="E7" s="40"/>
      <c r="F7" s="40"/>
      <c r="G7" s="23" t="s">
        <v>23</v>
      </c>
      <c r="H7" s="23" t="s">
        <v>33</v>
      </c>
      <c r="I7" s="42"/>
      <c r="K7" s="51"/>
    </row>
    <row r="8" spans="1:11" ht="90" customHeight="1" x14ac:dyDescent="0.3">
      <c r="A8" s="43" t="s">
        <v>37</v>
      </c>
      <c r="B8" s="44"/>
      <c r="C8" s="8" t="s">
        <v>14</v>
      </c>
      <c r="D8" s="4">
        <v>1</v>
      </c>
      <c r="E8" s="31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49" t="s">
        <v>46</v>
      </c>
      <c r="K8" s="27"/>
    </row>
    <row r="9" spans="1:11" ht="27" customHeight="1" thickBot="1" x14ac:dyDescent="0.35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50"/>
    </row>
    <row r="10" spans="1:11" ht="25.05" customHeight="1" x14ac:dyDescent="0.3">
      <c r="A10" s="37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</row>
    <row r="11" spans="1:11" ht="25.05" customHeight="1" thickBot="1" x14ac:dyDescent="0.35">
      <c r="A11" s="38"/>
      <c r="B11" s="40"/>
      <c r="C11" s="40"/>
      <c r="D11" s="40"/>
      <c r="E11" s="40"/>
      <c r="F11" s="40"/>
      <c r="G11" s="23" t="s">
        <v>23</v>
      </c>
      <c r="H11" s="23" t="s">
        <v>33</v>
      </c>
      <c r="I11" s="42"/>
    </row>
    <row r="12" spans="1:11" ht="90" customHeight="1" x14ac:dyDescent="0.3">
      <c r="A12" s="43" t="s">
        <v>38</v>
      </c>
      <c r="B12" s="44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49" t="s">
        <v>43</v>
      </c>
    </row>
    <row r="13" spans="1:11" ht="27" customHeight="1" thickBot="1" x14ac:dyDescent="0.35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50"/>
    </row>
    <row r="14" spans="1:11" ht="25.05" customHeight="1" x14ac:dyDescent="0.3">
      <c r="A14" s="37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</row>
    <row r="15" spans="1:11" ht="25.05" customHeight="1" thickBot="1" x14ac:dyDescent="0.35">
      <c r="A15" s="38"/>
      <c r="B15" s="40"/>
      <c r="C15" s="40"/>
      <c r="D15" s="40"/>
      <c r="E15" s="40"/>
      <c r="F15" s="40"/>
      <c r="G15" s="23" t="s">
        <v>23</v>
      </c>
      <c r="H15" s="23" t="s">
        <v>33</v>
      </c>
      <c r="I15" s="42"/>
    </row>
    <row r="16" spans="1:11" ht="109.95" customHeight="1" x14ac:dyDescent="0.3">
      <c r="A16" s="43" t="s">
        <v>51</v>
      </c>
      <c r="B16" s="44"/>
      <c r="C16" s="8" t="s">
        <v>41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45" t="s">
        <v>55</v>
      </c>
    </row>
    <row r="17" spans="1:11" ht="30" customHeight="1" thickBot="1" x14ac:dyDescent="0.35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50"/>
    </row>
    <row r="18" spans="1:11" ht="25.05" customHeight="1" x14ac:dyDescent="0.3">
      <c r="A18" s="37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11" ht="25.05" customHeight="1" thickBot="1" x14ac:dyDescent="0.35">
      <c r="A19" s="38"/>
      <c r="B19" s="40"/>
      <c r="C19" s="40"/>
      <c r="D19" s="40"/>
      <c r="E19" s="40"/>
      <c r="F19" s="40"/>
      <c r="G19" s="23" t="s">
        <v>23</v>
      </c>
      <c r="H19" s="23" t="s">
        <v>33</v>
      </c>
      <c r="I19" s="42"/>
    </row>
    <row r="20" spans="1:11" ht="90" customHeight="1" x14ac:dyDescent="0.3">
      <c r="A20" s="43" t="s">
        <v>50</v>
      </c>
      <c r="B20" s="44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49" t="s">
        <v>52</v>
      </c>
    </row>
    <row r="21" spans="1:11" ht="27" customHeight="1" thickBot="1" x14ac:dyDescent="0.35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50"/>
    </row>
    <row r="22" spans="1:11" ht="25.05" customHeight="1" x14ac:dyDescent="0.3">
      <c r="A22" s="37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41" t="s">
        <v>7</v>
      </c>
    </row>
    <row r="23" spans="1:11" ht="25.05" customHeight="1" thickBot="1" x14ac:dyDescent="0.35">
      <c r="A23" s="38"/>
      <c r="B23" s="40"/>
      <c r="C23" s="40"/>
      <c r="D23" s="40"/>
      <c r="E23" s="40"/>
      <c r="F23" s="40"/>
      <c r="G23" s="23" t="s">
        <v>23</v>
      </c>
      <c r="H23" s="23" t="s">
        <v>4</v>
      </c>
      <c r="I23" s="42"/>
    </row>
    <row r="24" spans="1:11" ht="90" customHeight="1" x14ac:dyDescent="0.3">
      <c r="A24" s="43" t="s">
        <v>26</v>
      </c>
      <c r="B24" s="44"/>
      <c r="C24" s="8" t="s">
        <v>19</v>
      </c>
      <c r="D24" s="5"/>
      <c r="E24" s="4">
        <v>62500</v>
      </c>
      <c r="F24" s="3">
        <f>IFERROR(D24*E24,"")</f>
        <v>0</v>
      </c>
      <c r="G24" s="3">
        <v>0</v>
      </c>
      <c r="H24" s="3">
        <f>F24</f>
        <v>0</v>
      </c>
      <c r="I24" s="45" t="s">
        <v>56</v>
      </c>
    </row>
    <row r="25" spans="1:11" ht="27" customHeight="1" thickBot="1" x14ac:dyDescent="0.35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2"/>
    </row>
    <row r="26" spans="1:11" ht="25.05" customHeight="1" x14ac:dyDescent="0.3">
      <c r="A26" s="37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41" t="s">
        <v>7</v>
      </c>
    </row>
    <row r="27" spans="1:11" ht="25.05" customHeight="1" thickBot="1" x14ac:dyDescent="0.35">
      <c r="A27" s="38"/>
      <c r="B27" s="40"/>
      <c r="C27" s="40"/>
      <c r="D27" s="40"/>
      <c r="E27" s="40"/>
      <c r="F27" s="40"/>
      <c r="G27" s="23" t="s">
        <v>23</v>
      </c>
      <c r="H27" s="23" t="s">
        <v>33</v>
      </c>
      <c r="I27" s="42"/>
    </row>
    <row r="28" spans="1:11" ht="90" customHeight="1" x14ac:dyDescent="0.3">
      <c r="A28" s="43" t="s">
        <v>35</v>
      </c>
      <c r="B28" s="44"/>
      <c r="C28" s="8" t="s">
        <v>22</v>
      </c>
      <c r="D28" s="5"/>
      <c r="E28" s="4">
        <v>6000</v>
      </c>
      <c r="F28" s="3">
        <f>IFERROR(D28*E28,"")</f>
        <v>0</v>
      </c>
      <c r="G28" s="3">
        <v>0</v>
      </c>
      <c r="H28" s="3">
        <f>F28</f>
        <v>0</v>
      </c>
      <c r="I28" s="53" t="s">
        <v>36</v>
      </c>
    </row>
    <row r="29" spans="1:11" ht="27" customHeight="1" thickBot="1" x14ac:dyDescent="0.35">
      <c r="A29" s="46" t="s">
        <v>5</v>
      </c>
      <c r="B29" s="47"/>
      <c r="C29" s="47"/>
      <c r="D29" s="47"/>
      <c r="E29" s="47"/>
      <c r="F29" s="48"/>
      <c r="G29" s="9">
        <v>0</v>
      </c>
      <c r="H29" s="9">
        <v>1</v>
      </c>
      <c r="I29" s="54"/>
      <c r="J29" s="13"/>
    </row>
    <row r="30" spans="1:11" ht="25.05" customHeight="1" x14ac:dyDescent="0.3">
      <c r="A30" s="37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1" t="s">
        <v>7</v>
      </c>
    </row>
    <row r="31" spans="1:11" ht="25.05" customHeight="1" thickBot="1" x14ac:dyDescent="0.35">
      <c r="A31" s="38"/>
      <c r="B31" s="40"/>
      <c r="C31" s="40"/>
      <c r="D31" s="40"/>
      <c r="E31" s="40"/>
      <c r="F31" s="40"/>
      <c r="G31" s="23" t="s">
        <v>23</v>
      </c>
      <c r="H31" s="23" t="s">
        <v>33</v>
      </c>
      <c r="I31" s="42"/>
      <c r="K31" s="32" t="s">
        <v>57</v>
      </c>
    </row>
    <row r="32" spans="1:11" ht="90" customHeight="1" x14ac:dyDescent="0.3">
      <c r="A32" s="43" t="s">
        <v>39</v>
      </c>
      <c r="B32" s="44"/>
      <c r="C32" s="8" t="s">
        <v>14</v>
      </c>
      <c r="D32" s="4" t="str">
        <f>IFERROR(VLOOKUP(K32,Q33:R34,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53" t="s">
        <v>40</v>
      </c>
      <c r="K32" s="33"/>
    </row>
    <row r="33" spans="1:18" ht="27" customHeight="1" thickBot="1" x14ac:dyDescent="0.35">
      <c r="A33" s="46" t="s">
        <v>5</v>
      </c>
      <c r="B33" s="47"/>
      <c r="C33" s="47"/>
      <c r="D33" s="47"/>
      <c r="E33" s="47"/>
      <c r="F33" s="48"/>
      <c r="G33" s="9">
        <v>0</v>
      </c>
      <c r="H33" s="9">
        <v>1</v>
      </c>
      <c r="I33" s="54"/>
      <c r="J33" s="13"/>
      <c r="Q33" s="21" t="s">
        <v>58</v>
      </c>
      <c r="R33" s="21">
        <v>1</v>
      </c>
    </row>
    <row r="34" spans="1:18" ht="25.05" customHeight="1" x14ac:dyDescent="0.3">
      <c r="A34" s="37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55" t="s">
        <v>7</v>
      </c>
      <c r="Q34" s="21" t="s">
        <v>59</v>
      </c>
      <c r="R34" s="21">
        <v>0</v>
      </c>
    </row>
    <row r="35" spans="1:18" ht="25.05" customHeight="1" thickBot="1" x14ac:dyDescent="0.35">
      <c r="A35" s="38"/>
      <c r="B35" s="40"/>
      <c r="C35" s="40"/>
      <c r="D35" s="40"/>
      <c r="E35" s="40"/>
      <c r="F35" s="40"/>
      <c r="G35" s="23" t="s">
        <v>23</v>
      </c>
      <c r="H35" s="23" t="s">
        <v>33</v>
      </c>
      <c r="I35" s="42"/>
      <c r="K35" s="22" t="s">
        <v>28</v>
      </c>
    </row>
    <row r="36" spans="1:18" ht="34.950000000000003" customHeight="1" x14ac:dyDescent="0.3">
      <c r="A36" s="26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56" t="s">
        <v>54</v>
      </c>
      <c r="K36" s="59"/>
    </row>
    <row r="37" spans="1:18" ht="34.950000000000003" customHeight="1" x14ac:dyDescent="0.3">
      <c r="A37" s="60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57"/>
      <c r="K37" s="59"/>
      <c r="Q37" s="21" t="s">
        <v>29</v>
      </c>
    </row>
    <row r="38" spans="1:18" ht="34.950000000000003" customHeight="1" x14ac:dyDescent="0.3">
      <c r="A38" s="60"/>
      <c r="B38" s="6"/>
      <c r="C38" s="6"/>
      <c r="D38" s="5"/>
      <c r="E38" s="1"/>
      <c r="F38" s="3">
        <f>D38*E38</f>
        <v>0</v>
      </c>
      <c r="G38" s="5"/>
      <c r="H38" s="1"/>
      <c r="I38" s="57"/>
      <c r="Q38" s="21" t="s">
        <v>30</v>
      </c>
    </row>
    <row r="39" spans="1:18" ht="34.950000000000003" customHeight="1" x14ac:dyDescent="0.3">
      <c r="A39" s="60"/>
      <c r="B39" s="6"/>
      <c r="C39" s="6"/>
      <c r="D39" s="5"/>
      <c r="E39" s="1"/>
      <c r="F39" s="3">
        <f>D39*E39</f>
        <v>0</v>
      </c>
      <c r="G39" s="5"/>
      <c r="H39" s="1"/>
      <c r="I39" s="57"/>
      <c r="Q39" s="21" t="s">
        <v>31</v>
      </c>
    </row>
    <row r="40" spans="1:18" ht="34.950000000000003" customHeight="1" x14ac:dyDescent="0.3">
      <c r="A40" s="61"/>
      <c r="B40" s="6"/>
      <c r="C40" s="6"/>
      <c r="D40" s="6"/>
      <c r="E40" s="2"/>
      <c r="F40" s="3">
        <f>D40*E40</f>
        <v>0</v>
      </c>
      <c r="G40" s="5"/>
      <c r="H40" s="1"/>
      <c r="I40" s="57"/>
    </row>
    <row r="41" spans="1:18" ht="30" customHeight="1" x14ac:dyDescent="0.3">
      <c r="A41" s="62" t="s">
        <v>16</v>
      </c>
      <c r="B41" s="63"/>
      <c r="C41" s="63"/>
      <c r="D41" s="63"/>
      <c r="E41" s="64"/>
      <c r="F41" s="14">
        <f>SUM(F36:F40)</f>
        <v>0</v>
      </c>
      <c r="G41" s="14">
        <f>SUM(G36:G40)</f>
        <v>0</v>
      </c>
      <c r="H41" s="14">
        <f>SUM(H36:H40)</f>
        <v>0</v>
      </c>
      <c r="I41" s="57"/>
    </row>
    <row r="42" spans="1:18" ht="27" customHeight="1" thickBot="1" x14ac:dyDescent="0.35">
      <c r="A42" s="46" t="s">
        <v>5</v>
      </c>
      <c r="B42" s="47"/>
      <c r="C42" s="47"/>
      <c r="D42" s="47"/>
      <c r="E42" s="47"/>
      <c r="F42" s="48"/>
      <c r="G42" s="9" t="str">
        <f>IFERROR(G41/($G$41+$H$41),"")</f>
        <v/>
      </c>
      <c r="H42" s="9" t="str">
        <f>IFERROR(H41/($G$41+$H$41),"")</f>
        <v/>
      </c>
      <c r="I42" s="57"/>
    </row>
    <row r="43" spans="1:18" ht="25.05" customHeight="1" x14ac:dyDescent="0.3">
      <c r="A43" s="37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57"/>
      <c r="Q43" s="21" t="s">
        <v>44</v>
      </c>
      <c r="R43" s="7">
        <v>459000</v>
      </c>
    </row>
    <row r="44" spans="1:18" ht="25.05" customHeight="1" thickBot="1" x14ac:dyDescent="0.35">
      <c r="A44" s="38"/>
      <c r="B44" s="40"/>
      <c r="C44" s="40"/>
      <c r="D44" s="40"/>
      <c r="E44" s="40"/>
      <c r="F44" s="40"/>
      <c r="G44" s="23" t="s">
        <v>23</v>
      </c>
      <c r="H44" s="23" t="s">
        <v>33</v>
      </c>
      <c r="I44" s="57"/>
      <c r="Q44" s="21" t="s">
        <v>45</v>
      </c>
      <c r="R44" s="7">
        <v>472500</v>
      </c>
    </row>
    <row r="45" spans="1:18" ht="34.950000000000003" customHeight="1" x14ac:dyDescent="0.3">
      <c r="A45" s="26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57"/>
      <c r="Q45" s="21" t="s">
        <v>47</v>
      </c>
      <c r="R45" s="7">
        <v>552123</v>
      </c>
    </row>
    <row r="46" spans="1:18" ht="34.950000000000003" customHeight="1" x14ac:dyDescent="0.3">
      <c r="A46" s="60" t="s">
        <v>53</v>
      </c>
      <c r="B46" s="5"/>
      <c r="C46" s="5"/>
      <c r="D46" s="5"/>
      <c r="E46" s="1"/>
      <c r="F46" s="3">
        <f>D46*E46</f>
        <v>0</v>
      </c>
      <c r="G46" s="5"/>
      <c r="H46" s="1"/>
      <c r="I46" s="57"/>
      <c r="Q46" s="21" t="s">
        <v>48</v>
      </c>
      <c r="R46" s="7">
        <v>592623</v>
      </c>
    </row>
    <row r="47" spans="1:18" ht="34.950000000000003" customHeight="1" x14ac:dyDescent="0.3">
      <c r="A47" s="61"/>
      <c r="B47" s="5"/>
      <c r="C47" s="5"/>
      <c r="D47" s="5"/>
      <c r="E47" s="1"/>
      <c r="F47" s="3">
        <f>D47*E47</f>
        <v>0</v>
      </c>
      <c r="G47" s="5"/>
      <c r="H47" s="1"/>
      <c r="I47" s="57"/>
      <c r="Q47" s="21" t="s">
        <v>49</v>
      </c>
      <c r="R47" s="7">
        <v>606123</v>
      </c>
    </row>
    <row r="48" spans="1:18" ht="30" customHeight="1" x14ac:dyDescent="0.3">
      <c r="A48" s="62" t="s">
        <v>16</v>
      </c>
      <c r="B48" s="63"/>
      <c r="C48" s="63"/>
      <c r="D48" s="63"/>
      <c r="E48" s="64"/>
      <c r="F48" s="14">
        <f>SUM(F45:F47)</f>
        <v>0</v>
      </c>
      <c r="G48" s="14">
        <f>SUM(G43:G47)</f>
        <v>0</v>
      </c>
      <c r="H48" s="14">
        <f>SUM(H43:H47)</f>
        <v>0</v>
      </c>
      <c r="I48" s="57"/>
    </row>
    <row r="49" spans="1:9" ht="27" customHeight="1" thickBot="1" x14ac:dyDescent="0.35">
      <c r="A49" s="46" t="s">
        <v>5</v>
      </c>
      <c r="B49" s="47"/>
      <c r="C49" s="47"/>
      <c r="D49" s="47"/>
      <c r="E49" s="47"/>
      <c r="F49" s="48"/>
      <c r="G49" s="9" t="str">
        <f>IFERROR(G48/($G$48+$H$48),"")</f>
        <v/>
      </c>
      <c r="H49" s="9" t="str">
        <f>IFERROR(H48/($G$48+$H$48),"")</f>
        <v/>
      </c>
      <c r="I49" s="58"/>
    </row>
    <row r="50" spans="1:9" ht="30" customHeight="1" thickBot="1" x14ac:dyDescent="0.35">
      <c r="A50" s="65" t="s">
        <v>12</v>
      </c>
      <c r="B50" s="66"/>
      <c r="C50" s="66"/>
      <c r="D50" s="66"/>
      <c r="E50" s="66"/>
      <c r="F50" s="66"/>
      <c r="G50" s="66"/>
      <c r="H50" s="66"/>
      <c r="I50" s="67"/>
    </row>
    <row r="51" spans="1:9" ht="30" customHeight="1" thickBot="1" x14ac:dyDescent="0.35">
      <c r="A51" s="68" t="s">
        <v>6</v>
      </c>
      <c r="B51" s="68"/>
      <c r="C51" s="68"/>
      <c r="D51" s="68"/>
      <c r="E51" s="68" t="s">
        <v>32</v>
      </c>
      <c r="F51" s="68"/>
      <c r="G51" s="68"/>
      <c r="H51" s="68"/>
      <c r="I51" s="25" t="s">
        <v>34</v>
      </c>
    </row>
    <row r="52" spans="1:9" ht="39.9" customHeight="1" thickBot="1" x14ac:dyDescent="0.35">
      <c r="A52" s="69" t="str">
        <f>IFERROR(E52+I52,"")</f>
        <v/>
      </c>
      <c r="B52" s="68"/>
      <c r="C52" s="68"/>
      <c r="D52" s="68"/>
      <c r="E52" s="70" t="str">
        <f>IFERROR(G4+G8+G12+G16+G20+G24+G28+G32+G41+G48,"")</f>
        <v/>
      </c>
      <c r="F52" s="70"/>
      <c r="G52" s="70"/>
      <c r="H52" s="70"/>
      <c r="I52" s="24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ymfvHK9VskZiUefsBdWh9OitInMG0de70CQpm9vL9v5cEmsX/Pjt8+an/3diNcrdxKo440Oq2MO/ODUwg+SdHw==" saltValue="v3qcRUqiPZnEJp2Q+Y/7aA==" spinCount="100000" sheet="1" selectLockedCells="1"/>
  <mergeCells count="118"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F30:F31"/>
    <mergeCell ref="G30:H30"/>
    <mergeCell ref="I30:I31"/>
    <mergeCell ref="A32:B32"/>
    <mergeCell ref="I32:I33"/>
    <mergeCell ref="A33:F33"/>
    <mergeCell ref="G26:H26"/>
    <mergeCell ref="I26:I27"/>
    <mergeCell ref="A28:B28"/>
    <mergeCell ref="I28:I29"/>
    <mergeCell ref="A29:F29"/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F26:F27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6:E40 B45:E47">
    <cfRule type="containsBlanks" dxfId="49" priority="13" stopIfTrue="1">
      <formula>LEN(TRIM(B36))=0</formula>
    </cfRule>
  </conditionalFormatting>
  <conditionalFormatting sqref="D4">
    <cfRule type="containsBlanks" dxfId="48" priority="12">
      <formula>LEN(TRIM(D4))=0</formula>
    </cfRule>
  </conditionalFormatting>
  <conditionalFormatting sqref="D24">
    <cfRule type="containsBlanks" dxfId="47" priority="11">
      <formula>LEN(TRIM(D24))=0</formula>
    </cfRule>
  </conditionalFormatting>
  <conditionalFormatting sqref="K36">
    <cfRule type="containsBlanks" dxfId="46" priority="9" stopIfTrue="1">
      <formula>LEN(TRIM(K36))=0</formula>
    </cfRule>
  </conditionalFormatting>
  <conditionalFormatting sqref="D28">
    <cfRule type="containsBlanks" dxfId="45" priority="8">
      <formula>LEN(TRIM(D28))=0</formula>
    </cfRule>
  </conditionalFormatting>
  <conditionalFormatting sqref="D12">
    <cfRule type="containsBlanks" dxfId="44" priority="7">
      <formula>LEN(TRIM(D12))=0</formula>
    </cfRule>
  </conditionalFormatting>
  <conditionalFormatting sqref="D16">
    <cfRule type="containsBlanks" dxfId="43" priority="6">
      <formula>LEN(TRIM(D16))=0</formula>
    </cfRule>
  </conditionalFormatting>
  <conditionalFormatting sqref="D20">
    <cfRule type="containsBlanks" dxfId="42" priority="5">
      <formula>LEN(TRIM(D20))=0</formula>
    </cfRule>
  </conditionalFormatting>
  <conditionalFormatting sqref="K8">
    <cfRule type="containsBlanks" dxfId="41" priority="4" stopIfTrue="1">
      <formula>LEN(TRIM(K8))=0</formula>
    </cfRule>
  </conditionalFormatting>
  <conditionalFormatting sqref="K32">
    <cfRule type="containsBlanks" dxfId="40" priority="3" stopIfTrue="1">
      <formula>LEN(TRIM(K32))=0</formula>
    </cfRule>
  </conditionalFormatting>
  <conditionalFormatting sqref="G36:H40">
    <cfRule type="containsBlanks" dxfId="39" priority="2" stopIfTrue="1">
      <formula>LEN(TRIM(G36))=0</formula>
    </cfRule>
  </conditionalFormatting>
  <conditionalFormatting sqref="G45:H47">
    <cfRule type="containsBlanks" dxfId="38" priority="1" stopIfTrue="1">
      <formula>LEN(TRIM(G45))=0</formula>
    </cfRule>
  </conditionalFormatting>
  <dataValidations count="4">
    <dataValidation type="list" allowBlank="1" showInputMessage="1" showErrorMessage="1" sqref="K36:K37" xr:uid="{D68BCB54-7207-40DA-B1A2-0771109BBEDA}">
      <formula1>$Q$37:$Q$39</formula1>
    </dataValidation>
    <dataValidation type="list" allowBlank="1" showInputMessage="1" showErrorMessage="1" sqref="K8" xr:uid="{A80DCC3F-88CC-45EA-8CA2-079C3FC9D384}">
      <formula1>$Q$43:$Q$47</formula1>
    </dataValidation>
    <dataValidation type="custom" allowBlank="1" showInputMessage="1" showErrorMessage="1" sqref="G38:G40" xr:uid="{4F6B55B0-D0E4-46F1-9072-FA746A10CEF3}">
      <formula1>#REF!=F38</formula1>
    </dataValidation>
    <dataValidation type="list" allowBlank="1" showInputMessage="1" showErrorMessage="1" sqref="K32" xr:uid="{739AC6CF-2D67-4752-8428-A6BF255B4ACB}">
      <formula1>$Q$33:$Q$34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R53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1" ht="30" customHeight="1" thickBot="1" x14ac:dyDescent="0.35">
      <c r="A1" s="34" t="s">
        <v>61</v>
      </c>
      <c r="B1" s="35"/>
      <c r="C1" s="35"/>
      <c r="D1" s="35"/>
      <c r="E1" s="35"/>
      <c r="F1" s="35"/>
      <c r="G1" s="35"/>
      <c r="H1" s="35"/>
      <c r="I1" s="36"/>
    </row>
    <row r="2" spans="1:11" ht="25.05" customHeight="1" x14ac:dyDescent="0.3">
      <c r="A2" s="37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41" t="s">
        <v>7</v>
      </c>
    </row>
    <row r="3" spans="1:11" ht="25.05" customHeight="1" thickBot="1" x14ac:dyDescent="0.35">
      <c r="A3" s="38"/>
      <c r="B3" s="40"/>
      <c r="C3" s="40"/>
      <c r="D3" s="40"/>
      <c r="E3" s="40"/>
      <c r="F3" s="40"/>
      <c r="G3" s="28" t="s">
        <v>23</v>
      </c>
      <c r="H3" s="28" t="s">
        <v>33</v>
      </c>
      <c r="I3" s="42"/>
    </row>
    <row r="4" spans="1:11" ht="75" customHeight="1" x14ac:dyDescent="0.3">
      <c r="A4" s="43" t="s">
        <v>13</v>
      </c>
      <c r="B4" s="44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45" t="s">
        <v>24</v>
      </c>
    </row>
    <row r="5" spans="1:11" ht="27" customHeight="1" thickBot="1" x14ac:dyDescent="0.35">
      <c r="A5" s="46" t="s">
        <v>5</v>
      </c>
      <c r="B5" s="47"/>
      <c r="C5" s="47"/>
      <c r="D5" s="47"/>
      <c r="E5" s="47"/>
      <c r="F5" s="48"/>
      <c r="G5" s="19">
        <v>0.77500000000000002</v>
      </c>
      <c r="H5" s="19">
        <v>0.22500000000000001</v>
      </c>
      <c r="I5" s="45"/>
    </row>
    <row r="6" spans="1:11" ht="25.05" customHeight="1" x14ac:dyDescent="0.3">
      <c r="A6" s="37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1" t="s">
        <v>42</v>
      </c>
    </row>
    <row r="7" spans="1:11" ht="25.05" customHeight="1" thickBot="1" x14ac:dyDescent="0.35">
      <c r="A7" s="38"/>
      <c r="B7" s="40"/>
      <c r="C7" s="40"/>
      <c r="D7" s="40"/>
      <c r="E7" s="40"/>
      <c r="F7" s="40"/>
      <c r="G7" s="28" t="s">
        <v>23</v>
      </c>
      <c r="H7" s="28" t="s">
        <v>33</v>
      </c>
      <c r="I7" s="42"/>
      <c r="K7" s="51"/>
    </row>
    <row r="8" spans="1:11" ht="90" customHeight="1" x14ac:dyDescent="0.3">
      <c r="A8" s="43" t="s">
        <v>37</v>
      </c>
      <c r="B8" s="44"/>
      <c r="C8" s="8" t="s">
        <v>14</v>
      </c>
      <c r="D8" s="4">
        <v>1</v>
      </c>
      <c r="E8" s="31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49" t="s">
        <v>46</v>
      </c>
      <c r="K8" s="27"/>
    </row>
    <row r="9" spans="1:11" ht="27" customHeight="1" thickBot="1" x14ac:dyDescent="0.35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50"/>
    </row>
    <row r="10" spans="1:11" ht="25.05" customHeight="1" x14ac:dyDescent="0.3">
      <c r="A10" s="37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</row>
    <row r="11" spans="1:11" ht="25.05" customHeight="1" thickBot="1" x14ac:dyDescent="0.35">
      <c r="A11" s="38"/>
      <c r="B11" s="40"/>
      <c r="C11" s="40"/>
      <c r="D11" s="40"/>
      <c r="E11" s="40"/>
      <c r="F11" s="40"/>
      <c r="G11" s="28" t="s">
        <v>23</v>
      </c>
      <c r="H11" s="28" t="s">
        <v>33</v>
      </c>
      <c r="I11" s="42"/>
    </row>
    <row r="12" spans="1:11" ht="90" customHeight="1" x14ac:dyDescent="0.3">
      <c r="A12" s="43" t="s">
        <v>38</v>
      </c>
      <c r="B12" s="44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49" t="s">
        <v>43</v>
      </c>
    </row>
    <row r="13" spans="1:11" ht="27" customHeight="1" thickBot="1" x14ac:dyDescent="0.35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50"/>
    </row>
    <row r="14" spans="1:11" ht="25.05" customHeight="1" x14ac:dyDescent="0.3">
      <c r="A14" s="37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</row>
    <row r="15" spans="1:11" ht="25.05" customHeight="1" thickBot="1" x14ac:dyDescent="0.35">
      <c r="A15" s="38"/>
      <c r="B15" s="40"/>
      <c r="C15" s="40"/>
      <c r="D15" s="40"/>
      <c r="E15" s="40"/>
      <c r="F15" s="40"/>
      <c r="G15" s="28" t="s">
        <v>23</v>
      </c>
      <c r="H15" s="28" t="s">
        <v>33</v>
      </c>
      <c r="I15" s="42"/>
    </row>
    <row r="16" spans="1:11" ht="109.95" customHeight="1" x14ac:dyDescent="0.3">
      <c r="A16" s="43" t="s">
        <v>51</v>
      </c>
      <c r="B16" s="44"/>
      <c r="C16" s="8" t="s">
        <v>41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45" t="s">
        <v>55</v>
      </c>
    </row>
    <row r="17" spans="1:11" ht="30" customHeight="1" thickBot="1" x14ac:dyDescent="0.35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50"/>
    </row>
    <row r="18" spans="1:11" ht="25.05" customHeight="1" x14ac:dyDescent="0.3">
      <c r="A18" s="37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11" ht="25.05" customHeight="1" thickBot="1" x14ac:dyDescent="0.35">
      <c r="A19" s="38"/>
      <c r="B19" s="40"/>
      <c r="C19" s="40"/>
      <c r="D19" s="40"/>
      <c r="E19" s="40"/>
      <c r="F19" s="40"/>
      <c r="G19" s="28" t="s">
        <v>23</v>
      </c>
      <c r="H19" s="28" t="s">
        <v>33</v>
      </c>
      <c r="I19" s="42"/>
    </row>
    <row r="20" spans="1:11" ht="90" customHeight="1" x14ac:dyDescent="0.3">
      <c r="A20" s="43" t="s">
        <v>50</v>
      </c>
      <c r="B20" s="44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49" t="s">
        <v>52</v>
      </c>
    </row>
    <row r="21" spans="1:11" ht="27" customHeight="1" thickBot="1" x14ac:dyDescent="0.35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50"/>
    </row>
    <row r="22" spans="1:11" ht="25.05" customHeight="1" x14ac:dyDescent="0.3">
      <c r="A22" s="37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41" t="s">
        <v>7</v>
      </c>
    </row>
    <row r="23" spans="1:11" ht="25.05" customHeight="1" thickBot="1" x14ac:dyDescent="0.35">
      <c r="A23" s="38"/>
      <c r="B23" s="40"/>
      <c r="C23" s="40"/>
      <c r="D23" s="40"/>
      <c r="E23" s="40"/>
      <c r="F23" s="40"/>
      <c r="G23" s="28" t="s">
        <v>23</v>
      </c>
      <c r="H23" s="28" t="s">
        <v>4</v>
      </c>
      <c r="I23" s="42"/>
    </row>
    <row r="24" spans="1:11" ht="90" customHeight="1" x14ac:dyDescent="0.3">
      <c r="A24" s="43" t="s">
        <v>26</v>
      </c>
      <c r="B24" s="44"/>
      <c r="C24" s="8" t="s">
        <v>19</v>
      </c>
      <c r="D24" s="5"/>
      <c r="E24" s="4">
        <v>116000</v>
      </c>
      <c r="F24" s="3">
        <f>IFERROR(D24*E24,"")</f>
        <v>0</v>
      </c>
      <c r="G24" s="3">
        <v>0</v>
      </c>
      <c r="H24" s="3">
        <f>F24</f>
        <v>0</v>
      </c>
      <c r="I24" s="45" t="s">
        <v>56</v>
      </c>
    </row>
    <row r="25" spans="1:11" ht="27" customHeight="1" thickBot="1" x14ac:dyDescent="0.35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2"/>
    </row>
    <row r="26" spans="1:11" ht="25.05" customHeight="1" x14ac:dyDescent="0.3">
      <c r="A26" s="37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41" t="s">
        <v>7</v>
      </c>
    </row>
    <row r="27" spans="1:11" ht="25.05" customHeight="1" thickBot="1" x14ac:dyDescent="0.35">
      <c r="A27" s="38"/>
      <c r="B27" s="40"/>
      <c r="C27" s="40"/>
      <c r="D27" s="40"/>
      <c r="E27" s="40"/>
      <c r="F27" s="40"/>
      <c r="G27" s="28" t="s">
        <v>23</v>
      </c>
      <c r="H27" s="28" t="s">
        <v>33</v>
      </c>
      <c r="I27" s="42"/>
    </row>
    <row r="28" spans="1:11" ht="90" customHeight="1" x14ac:dyDescent="0.3">
      <c r="A28" s="43" t="s">
        <v>35</v>
      </c>
      <c r="B28" s="44"/>
      <c r="C28" s="8" t="s">
        <v>22</v>
      </c>
      <c r="D28" s="5"/>
      <c r="E28" s="4">
        <v>6000</v>
      </c>
      <c r="F28" s="3">
        <f>IFERROR(D28*E28,"")</f>
        <v>0</v>
      </c>
      <c r="G28" s="3">
        <v>0</v>
      </c>
      <c r="H28" s="3">
        <f>F28</f>
        <v>0</v>
      </c>
      <c r="I28" s="53" t="s">
        <v>36</v>
      </c>
    </row>
    <row r="29" spans="1:11" ht="27" customHeight="1" thickBot="1" x14ac:dyDescent="0.35">
      <c r="A29" s="46" t="s">
        <v>5</v>
      </c>
      <c r="B29" s="47"/>
      <c r="C29" s="47"/>
      <c r="D29" s="47"/>
      <c r="E29" s="47"/>
      <c r="F29" s="48"/>
      <c r="G29" s="9">
        <v>0</v>
      </c>
      <c r="H29" s="9">
        <v>1</v>
      </c>
      <c r="I29" s="54"/>
      <c r="J29" s="13"/>
    </row>
    <row r="30" spans="1:11" ht="25.05" customHeight="1" x14ac:dyDescent="0.3">
      <c r="A30" s="37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1" t="s">
        <v>7</v>
      </c>
    </row>
    <row r="31" spans="1:11" ht="25.05" customHeight="1" thickBot="1" x14ac:dyDescent="0.35">
      <c r="A31" s="38"/>
      <c r="B31" s="40"/>
      <c r="C31" s="40"/>
      <c r="D31" s="40"/>
      <c r="E31" s="40"/>
      <c r="F31" s="40"/>
      <c r="G31" s="28" t="s">
        <v>23</v>
      </c>
      <c r="H31" s="28" t="s">
        <v>33</v>
      </c>
      <c r="I31" s="42"/>
      <c r="K31" s="32" t="s">
        <v>57</v>
      </c>
    </row>
    <row r="32" spans="1:11" ht="90" customHeight="1" x14ac:dyDescent="0.3">
      <c r="A32" s="43" t="s">
        <v>39</v>
      </c>
      <c r="B32" s="44"/>
      <c r="C32" s="8" t="s">
        <v>14</v>
      </c>
      <c r="D32" s="4" t="str">
        <f>IFERROR(VLOOKUP(K32,Q33:R34,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53" t="s">
        <v>40</v>
      </c>
      <c r="K32" s="33"/>
    </row>
    <row r="33" spans="1:18" ht="27" customHeight="1" thickBot="1" x14ac:dyDescent="0.35">
      <c r="A33" s="46" t="s">
        <v>5</v>
      </c>
      <c r="B33" s="47"/>
      <c r="C33" s="47"/>
      <c r="D33" s="47"/>
      <c r="E33" s="47"/>
      <c r="F33" s="48"/>
      <c r="G33" s="9">
        <v>0</v>
      </c>
      <c r="H33" s="9">
        <v>1</v>
      </c>
      <c r="I33" s="54"/>
      <c r="J33" s="13"/>
      <c r="Q33" s="21" t="s">
        <v>58</v>
      </c>
      <c r="R33" s="21">
        <v>1</v>
      </c>
    </row>
    <row r="34" spans="1:18" ht="25.05" customHeight="1" x14ac:dyDescent="0.3">
      <c r="A34" s="37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55" t="s">
        <v>7</v>
      </c>
      <c r="Q34" s="21" t="s">
        <v>59</v>
      </c>
      <c r="R34" s="21">
        <v>0</v>
      </c>
    </row>
    <row r="35" spans="1:18" ht="25.05" customHeight="1" thickBot="1" x14ac:dyDescent="0.35">
      <c r="A35" s="38"/>
      <c r="B35" s="40"/>
      <c r="C35" s="40"/>
      <c r="D35" s="40"/>
      <c r="E35" s="40"/>
      <c r="F35" s="40"/>
      <c r="G35" s="28" t="s">
        <v>23</v>
      </c>
      <c r="H35" s="28" t="s">
        <v>33</v>
      </c>
      <c r="I35" s="42"/>
      <c r="K35" s="22" t="s">
        <v>28</v>
      </c>
    </row>
    <row r="36" spans="1:18" ht="34.950000000000003" customHeight="1" x14ac:dyDescent="0.3">
      <c r="A36" s="26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56" t="s">
        <v>54</v>
      </c>
      <c r="K36" s="59"/>
    </row>
    <row r="37" spans="1:18" ht="34.950000000000003" customHeight="1" x14ac:dyDescent="0.3">
      <c r="A37" s="60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57"/>
      <c r="K37" s="59"/>
      <c r="Q37" s="21" t="s">
        <v>29</v>
      </c>
    </row>
    <row r="38" spans="1:18" ht="34.950000000000003" customHeight="1" x14ac:dyDescent="0.3">
      <c r="A38" s="60"/>
      <c r="B38" s="6"/>
      <c r="C38" s="6"/>
      <c r="D38" s="5"/>
      <c r="E38" s="1"/>
      <c r="F38" s="3">
        <f>D38*E38</f>
        <v>0</v>
      </c>
      <c r="G38" s="5"/>
      <c r="H38" s="1"/>
      <c r="I38" s="57"/>
      <c r="Q38" s="21" t="s">
        <v>30</v>
      </c>
    </row>
    <row r="39" spans="1:18" ht="34.950000000000003" customHeight="1" x14ac:dyDescent="0.3">
      <c r="A39" s="60"/>
      <c r="B39" s="6"/>
      <c r="C39" s="6"/>
      <c r="D39" s="5"/>
      <c r="E39" s="1"/>
      <c r="F39" s="3">
        <f>D39*E39</f>
        <v>0</v>
      </c>
      <c r="G39" s="5"/>
      <c r="H39" s="1"/>
      <c r="I39" s="57"/>
      <c r="Q39" s="21" t="s">
        <v>31</v>
      </c>
    </row>
    <row r="40" spans="1:18" ht="34.950000000000003" customHeight="1" x14ac:dyDescent="0.3">
      <c r="A40" s="61"/>
      <c r="B40" s="6"/>
      <c r="C40" s="6"/>
      <c r="D40" s="6"/>
      <c r="E40" s="2"/>
      <c r="F40" s="3">
        <f>D40*E40</f>
        <v>0</v>
      </c>
      <c r="G40" s="5"/>
      <c r="H40" s="1"/>
      <c r="I40" s="57"/>
    </row>
    <row r="41" spans="1:18" ht="30" customHeight="1" x14ac:dyDescent="0.3">
      <c r="A41" s="62" t="s">
        <v>16</v>
      </c>
      <c r="B41" s="63"/>
      <c r="C41" s="63"/>
      <c r="D41" s="63"/>
      <c r="E41" s="64"/>
      <c r="F41" s="14">
        <f>SUM(F36:F40)</f>
        <v>0</v>
      </c>
      <c r="G41" s="14">
        <f>SUM(G36:G40)</f>
        <v>0</v>
      </c>
      <c r="H41" s="14">
        <f>SUM(H36:H40)</f>
        <v>0</v>
      </c>
      <c r="I41" s="57"/>
    </row>
    <row r="42" spans="1:18" ht="27" customHeight="1" thickBot="1" x14ac:dyDescent="0.35">
      <c r="A42" s="46" t="s">
        <v>5</v>
      </c>
      <c r="B42" s="47"/>
      <c r="C42" s="47"/>
      <c r="D42" s="47"/>
      <c r="E42" s="47"/>
      <c r="F42" s="48"/>
      <c r="G42" s="9" t="str">
        <f>IFERROR(G41/($G$41+$H$41),"")</f>
        <v/>
      </c>
      <c r="H42" s="9" t="str">
        <f>IFERROR(H41/($G$41+$H$41),"")</f>
        <v/>
      </c>
      <c r="I42" s="57"/>
    </row>
    <row r="43" spans="1:18" ht="25.05" customHeight="1" x14ac:dyDescent="0.3">
      <c r="A43" s="37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57"/>
      <c r="Q43" s="21" t="s">
        <v>44</v>
      </c>
      <c r="R43" s="7">
        <v>459000</v>
      </c>
    </row>
    <row r="44" spans="1:18" ht="25.05" customHeight="1" thickBot="1" x14ac:dyDescent="0.35">
      <c r="A44" s="38"/>
      <c r="B44" s="40"/>
      <c r="C44" s="40"/>
      <c r="D44" s="40"/>
      <c r="E44" s="40"/>
      <c r="F44" s="40"/>
      <c r="G44" s="28" t="s">
        <v>23</v>
      </c>
      <c r="H44" s="28" t="s">
        <v>33</v>
      </c>
      <c r="I44" s="57"/>
      <c r="Q44" s="21" t="s">
        <v>45</v>
      </c>
      <c r="R44" s="7">
        <v>472500</v>
      </c>
    </row>
    <row r="45" spans="1:18" ht="34.950000000000003" customHeight="1" x14ac:dyDescent="0.3">
      <c r="A45" s="26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57"/>
      <c r="Q45" s="21" t="s">
        <v>47</v>
      </c>
      <c r="R45" s="7">
        <v>552123</v>
      </c>
    </row>
    <row r="46" spans="1:18" ht="34.950000000000003" customHeight="1" x14ac:dyDescent="0.3">
      <c r="A46" s="60" t="s">
        <v>53</v>
      </c>
      <c r="B46" s="5"/>
      <c r="C46" s="5"/>
      <c r="D46" s="5"/>
      <c r="E46" s="1"/>
      <c r="F46" s="3">
        <f>D46*E46</f>
        <v>0</v>
      </c>
      <c r="G46" s="5"/>
      <c r="H46" s="1"/>
      <c r="I46" s="57"/>
      <c r="Q46" s="21" t="s">
        <v>48</v>
      </c>
      <c r="R46" s="7">
        <v>592623</v>
      </c>
    </row>
    <row r="47" spans="1:18" ht="34.950000000000003" customHeight="1" x14ac:dyDescent="0.3">
      <c r="A47" s="61"/>
      <c r="B47" s="5"/>
      <c r="C47" s="5"/>
      <c r="D47" s="5"/>
      <c r="E47" s="1"/>
      <c r="F47" s="3">
        <f>D47*E47</f>
        <v>0</v>
      </c>
      <c r="G47" s="5"/>
      <c r="H47" s="1"/>
      <c r="I47" s="57"/>
      <c r="Q47" s="21" t="s">
        <v>49</v>
      </c>
      <c r="R47" s="7">
        <v>606123</v>
      </c>
    </row>
    <row r="48" spans="1:18" ht="30" customHeight="1" x14ac:dyDescent="0.3">
      <c r="A48" s="62" t="s">
        <v>16</v>
      </c>
      <c r="B48" s="63"/>
      <c r="C48" s="63"/>
      <c r="D48" s="63"/>
      <c r="E48" s="64"/>
      <c r="F48" s="14">
        <f>SUM(F45:F47)</f>
        <v>0</v>
      </c>
      <c r="G48" s="14">
        <f>SUM(G43:G47)</f>
        <v>0</v>
      </c>
      <c r="H48" s="14">
        <f>SUM(H43:H47)</f>
        <v>0</v>
      </c>
      <c r="I48" s="57"/>
    </row>
    <row r="49" spans="1:9" ht="27" customHeight="1" thickBot="1" x14ac:dyDescent="0.35">
      <c r="A49" s="46" t="s">
        <v>5</v>
      </c>
      <c r="B49" s="47"/>
      <c r="C49" s="47"/>
      <c r="D49" s="47"/>
      <c r="E49" s="47"/>
      <c r="F49" s="48"/>
      <c r="G49" s="9" t="str">
        <f>IFERROR(G48/($G$48+$H$48),"")</f>
        <v/>
      </c>
      <c r="H49" s="9" t="str">
        <f>IFERROR(H48/($G$48+$H$48),"")</f>
        <v/>
      </c>
      <c r="I49" s="58"/>
    </row>
    <row r="50" spans="1:9" ht="30" customHeight="1" thickBot="1" x14ac:dyDescent="0.35">
      <c r="A50" s="65" t="s">
        <v>12</v>
      </c>
      <c r="B50" s="66"/>
      <c r="C50" s="66"/>
      <c r="D50" s="66"/>
      <c r="E50" s="66"/>
      <c r="F50" s="66"/>
      <c r="G50" s="66"/>
      <c r="H50" s="66"/>
      <c r="I50" s="67"/>
    </row>
    <row r="51" spans="1:9" ht="30" customHeight="1" thickBot="1" x14ac:dyDescent="0.35">
      <c r="A51" s="68" t="s">
        <v>6</v>
      </c>
      <c r="B51" s="68"/>
      <c r="C51" s="68"/>
      <c r="D51" s="68"/>
      <c r="E51" s="68" t="s">
        <v>32</v>
      </c>
      <c r="F51" s="68"/>
      <c r="G51" s="68"/>
      <c r="H51" s="68"/>
      <c r="I51" s="30" t="s">
        <v>34</v>
      </c>
    </row>
    <row r="52" spans="1:9" ht="39.9" customHeight="1" thickBot="1" x14ac:dyDescent="0.35">
      <c r="A52" s="69" t="str">
        <f>IFERROR(E52+I52,"")</f>
        <v/>
      </c>
      <c r="B52" s="68"/>
      <c r="C52" s="68"/>
      <c r="D52" s="68"/>
      <c r="E52" s="70" t="str">
        <f>IFERROR(G4+G8+G12+G16+G20+G24+G28+G32+G41+G48,"")</f>
        <v/>
      </c>
      <c r="F52" s="70"/>
      <c r="G52" s="70"/>
      <c r="H52" s="70"/>
      <c r="I52" s="29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RVATJanpyYJC9SACO+BhTKUbruqaRkfPX+dSJkB9EQZBHOzDmCMLBce3k3V3tbI4skWIUopiyOTzWHf2FCu3tw==" saltValue="IQFo+I111bWcVn5F3zPnZg==" spinCount="100000" sheet="1" selectLockedCells="1"/>
  <mergeCells count="118"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F30:F31"/>
    <mergeCell ref="G30:H30"/>
    <mergeCell ref="I30:I31"/>
    <mergeCell ref="A32:B32"/>
    <mergeCell ref="I32:I33"/>
    <mergeCell ref="A33:F33"/>
    <mergeCell ref="G26:H26"/>
    <mergeCell ref="I26:I27"/>
    <mergeCell ref="A28:B28"/>
    <mergeCell ref="I28:I29"/>
    <mergeCell ref="A29:F29"/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F26:F27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6:E40 B45:E47">
    <cfRule type="containsBlanks" dxfId="37" priority="15" stopIfTrue="1">
      <formula>LEN(TRIM(B36))=0</formula>
    </cfRule>
  </conditionalFormatting>
  <conditionalFormatting sqref="D4">
    <cfRule type="containsBlanks" dxfId="36" priority="14">
      <formula>LEN(TRIM(D4))=0</formula>
    </cfRule>
  </conditionalFormatting>
  <conditionalFormatting sqref="D24">
    <cfRule type="containsBlanks" dxfId="35" priority="13">
      <formula>LEN(TRIM(D24))=0</formula>
    </cfRule>
  </conditionalFormatting>
  <conditionalFormatting sqref="K36">
    <cfRule type="containsBlanks" dxfId="34" priority="11" stopIfTrue="1">
      <formula>LEN(TRIM(K36))=0</formula>
    </cfRule>
  </conditionalFormatting>
  <conditionalFormatting sqref="D28">
    <cfRule type="containsBlanks" dxfId="33" priority="10">
      <formula>LEN(TRIM(D28))=0</formula>
    </cfRule>
  </conditionalFormatting>
  <conditionalFormatting sqref="D12">
    <cfRule type="containsBlanks" dxfId="32" priority="9">
      <formula>LEN(TRIM(D12))=0</formula>
    </cfRule>
  </conditionalFormatting>
  <conditionalFormatting sqref="K8">
    <cfRule type="containsBlanks" dxfId="31" priority="6" stopIfTrue="1">
      <formula>LEN(TRIM(K8))=0</formula>
    </cfRule>
  </conditionalFormatting>
  <conditionalFormatting sqref="D16">
    <cfRule type="containsBlanks" dxfId="30" priority="5">
      <formula>LEN(TRIM(D16))=0</formula>
    </cfRule>
  </conditionalFormatting>
  <conditionalFormatting sqref="D20">
    <cfRule type="containsBlanks" dxfId="29" priority="4">
      <formula>LEN(TRIM(D20))=0</formula>
    </cfRule>
  </conditionalFormatting>
  <conditionalFormatting sqref="K32">
    <cfRule type="containsBlanks" dxfId="28" priority="3" stopIfTrue="1">
      <formula>LEN(TRIM(K32))=0</formula>
    </cfRule>
  </conditionalFormatting>
  <conditionalFormatting sqref="G36:H40">
    <cfRule type="containsBlanks" dxfId="27" priority="2" stopIfTrue="1">
      <formula>LEN(TRIM(G36))=0</formula>
    </cfRule>
  </conditionalFormatting>
  <conditionalFormatting sqref="G45:H47">
    <cfRule type="containsBlanks" dxfId="26" priority="1" stopIfTrue="1">
      <formula>LEN(TRIM(G45))=0</formula>
    </cfRule>
  </conditionalFormatting>
  <dataValidations count="3">
    <dataValidation type="list" allowBlank="1" showInputMessage="1" showErrorMessage="1" sqref="K8" xr:uid="{BEDD4828-DB49-4AC3-A39D-E4EBBDEB8434}">
      <formula1>$Q$43:$Q$47</formula1>
    </dataValidation>
    <dataValidation type="list" allowBlank="1" showInputMessage="1" showErrorMessage="1" sqref="K36:K37" xr:uid="{E115E87C-8B20-48C8-A9F5-74633953BC11}">
      <formula1>$Q$37:$Q$39</formula1>
    </dataValidation>
    <dataValidation type="list" allowBlank="1" showInputMessage="1" showErrorMessage="1" sqref="K32" xr:uid="{A9470016-6EDB-4237-8C82-5835BAA9F274}">
      <formula1>$Q$33:$Q$34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R57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1" ht="30" customHeight="1" thickBot="1" x14ac:dyDescent="0.35">
      <c r="A1" s="34" t="s">
        <v>62</v>
      </c>
      <c r="B1" s="35"/>
      <c r="C1" s="35"/>
      <c r="D1" s="35"/>
      <c r="E1" s="35"/>
      <c r="F1" s="35"/>
      <c r="G1" s="35"/>
      <c r="H1" s="35"/>
      <c r="I1" s="36"/>
    </row>
    <row r="2" spans="1:11" ht="25.05" customHeight="1" x14ac:dyDescent="0.3">
      <c r="A2" s="37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41" t="s">
        <v>7</v>
      </c>
    </row>
    <row r="3" spans="1:11" ht="25.05" customHeight="1" thickBot="1" x14ac:dyDescent="0.35">
      <c r="A3" s="38"/>
      <c r="B3" s="40"/>
      <c r="C3" s="40"/>
      <c r="D3" s="40"/>
      <c r="E3" s="40"/>
      <c r="F3" s="40"/>
      <c r="G3" s="23" t="s">
        <v>23</v>
      </c>
      <c r="H3" s="23" t="s">
        <v>33</v>
      </c>
      <c r="I3" s="42"/>
    </row>
    <row r="4" spans="1:11" ht="75" customHeight="1" x14ac:dyDescent="0.3">
      <c r="A4" s="43" t="s">
        <v>13</v>
      </c>
      <c r="B4" s="44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45" t="s">
        <v>24</v>
      </c>
    </row>
    <row r="5" spans="1:11" ht="27" customHeight="1" thickBot="1" x14ac:dyDescent="0.35">
      <c r="A5" s="46" t="s">
        <v>5</v>
      </c>
      <c r="B5" s="47"/>
      <c r="C5" s="47"/>
      <c r="D5" s="47"/>
      <c r="E5" s="47"/>
      <c r="F5" s="48"/>
      <c r="G5" s="19">
        <v>0.77500000000000002</v>
      </c>
      <c r="H5" s="19">
        <v>0.22500000000000001</v>
      </c>
      <c r="I5" s="45"/>
    </row>
    <row r="6" spans="1:11" ht="25.05" customHeight="1" x14ac:dyDescent="0.3">
      <c r="A6" s="37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1" t="s">
        <v>42</v>
      </c>
    </row>
    <row r="7" spans="1:11" ht="25.05" customHeight="1" thickBot="1" x14ac:dyDescent="0.35">
      <c r="A7" s="38"/>
      <c r="B7" s="40"/>
      <c r="C7" s="40"/>
      <c r="D7" s="40"/>
      <c r="E7" s="40"/>
      <c r="F7" s="40"/>
      <c r="G7" s="23" t="s">
        <v>23</v>
      </c>
      <c r="H7" s="23" t="s">
        <v>33</v>
      </c>
      <c r="I7" s="42"/>
      <c r="K7" s="51"/>
    </row>
    <row r="8" spans="1:11" ht="90" customHeight="1" x14ac:dyDescent="0.3">
      <c r="A8" s="43" t="s">
        <v>37</v>
      </c>
      <c r="B8" s="44"/>
      <c r="C8" s="8" t="s">
        <v>14</v>
      </c>
      <c r="D8" s="4">
        <v>1</v>
      </c>
      <c r="E8" s="31" t="str">
        <f>IFERROR(VLOOKUP(K8,Q47:R51, 2, 0),"")</f>
        <v/>
      </c>
      <c r="F8" s="3" t="str">
        <f>IFERROR(D8*E8,"")</f>
        <v/>
      </c>
      <c r="G8" s="3" t="str">
        <f>F8</f>
        <v/>
      </c>
      <c r="H8" s="3">
        <v>0</v>
      </c>
      <c r="I8" s="49" t="s">
        <v>46</v>
      </c>
      <c r="K8" s="27"/>
    </row>
    <row r="9" spans="1:11" ht="27" customHeight="1" thickBot="1" x14ac:dyDescent="0.35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50"/>
    </row>
    <row r="10" spans="1:11" ht="25.05" customHeight="1" x14ac:dyDescent="0.3">
      <c r="A10" s="37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</row>
    <row r="11" spans="1:11" ht="25.05" customHeight="1" thickBot="1" x14ac:dyDescent="0.35">
      <c r="A11" s="38"/>
      <c r="B11" s="40"/>
      <c r="C11" s="40"/>
      <c r="D11" s="40"/>
      <c r="E11" s="40"/>
      <c r="F11" s="40"/>
      <c r="G11" s="23" t="s">
        <v>23</v>
      </c>
      <c r="H11" s="23" t="s">
        <v>33</v>
      </c>
      <c r="I11" s="42"/>
    </row>
    <row r="12" spans="1:11" ht="90" customHeight="1" x14ac:dyDescent="0.3">
      <c r="A12" s="43" t="s">
        <v>38</v>
      </c>
      <c r="B12" s="44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49" t="s">
        <v>43</v>
      </c>
    </row>
    <row r="13" spans="1:11" ht="27" customHeight="1" thickBot="1" x14ac:dyDescent="0.35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50"/>
    </row>
    <row r="14" spans="1:11" ht="25.05" customHeight="1" x14ac:dyDescent="0.3">
      <c r="A14" s="37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</row>
    <row r="15" spans="1:11" ht="25.05" customHeight="1" thickBot="1" x14ac:dyDescent="0.35">
      <c r="A15" s="38"/>
      <c r="B15" s="40"/>
      <c r="C15" s="40"/>
      <c r="D15" s="40"/>
      <c r="E15" s="40"/>
      <c r="F15" s="40"/>
      <c r="G15" s="23" t="s">
        <v>23</v>
      </c>
      <c r="H15" s="23" t="s">
        <v>33</v>
      </c>
      <c r="I15" s="42"/>
    </row>
    <row r="16" spans="1:11" ht="109.95" customHeight="1" x14ac:dyDescent="0.3">
      <c r="A16" s="43" t="s">
        <v>51</v>
      </c>
      <c r="B16" s="44"/>
      <c r="C16" s="8" t="s">
        <v>41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45" t="s">
        <v>55</v>
      </c>
    </row>
    <row r="17" spans="1:10" ht="34.799999999999997" customHeight="1" thickBot="1" x14ac:dyDescent="0.35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50"/>
    </row>
    <row r="18" spans="1:10" ht="25.05" customHeight="1" x14ac:dyDescent="0.3">
      <c r="A18" s="37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10" ht="25.05" customHeight="1" thickBot="1" x14ac:dyDescent="0.35">
      <c r="A19" s="38"/>
      <c r="B19" s="40"/>
      <c r="C19" s="40"/>
      <c r="D19" s="40"/>
      <c r="E19" s="40"/>
      <c r="F19" s="40"/>
      <c r="G19" s="23" t="s">
        <v>23</v>
      </c>
      <c r="H19" s="23" t="s">
        <v>33</v>
      </c>
      <c r="I19" s="42"/>
    </row>
    <row r="20" spans="1:10" ht="90" customHeight="1" x14ac:dyDescent="0.3">
      <c r="A20" s="43" t="s">
        <v>50</v>
      </c>
      <c r="B20" s="44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49" t="s">
        <v>52</v>
      </c>
    </row>
    <row r="21" spans="1:10" ht="27" customHeight="1" thickBot="1" x14ac:dyDescent="0.35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50"/>
    </row>
    <row r="22" spans="1:10" ht="25.05" customHeight="1" x14ac:dyDescent="0.3">
      <c r="A22" s="37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41" t="s">
        <v>7</v>
      </c>
    </row>
    <row r="23" spans="1:10" ht="25.05" customHeight="1" thickBot="1" x14ac:dyDescent="0.35">
      <c r="A23" s="38"/>
      <c r="B23" s="40"/>
      <c r="C23" s="40"/>
      <c r="D23" s="40"/>
      <c r="E23" s="40"/>
      <c r="F23" s="40"/>
      <c r="G23" s="23" t="s">
        <v>23</v>
      </c>
      <c r="H23" s="23" t="s">
        <v>4</v>
      </c>
      <c r="I23" s="42"/>
    </row>
    <row r="24" spans="1:10" ht="90" customHeight="1" x14ac:dyDescent="0.3">
      <c r="A24" s="43" t="s">
        <v>26</v>
      </c>
      <c r="B24" s="44"/>
      <c r="C24" s="8" t="s">
        <v>19</v>
      </c>
      <c r="D24" s="5"/>
      <c r="E24" s="4">
        <v>188000</v>
      </c>
      <c r="F24" s="3">
        <f>IFERROR(D24*E24,"")</f>
        <v>0</v>
      </c>
      <c r="G24" s="3">
        <v>0</v>
      </c>
      <c r="H24" s="3">
        <f>F24</f>
        <v>0</v>
      </c>
      <c r="I24" s="49" t="s">
        <v>25</v>
      </c>
    </row>
    <row r="25" spans="1:10" ht="27" customHeight="1" thickBot="1" x14ac:dyDescent="0.35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0"/>
    </row>
    <row r="26" spans="1:10" ht="25.05" customHeight="1" x14ac:dyDescent="0.3">
      <c r="A26" s="37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41" t="s">
        <v>7</v>
      </c>
    </row>
    <row r="27" spans="1:10" ht="25.05" customHeight="1" thickBot="1" x14ac:dyDescent="0.35">
      <c r="A27" s="38"/>
      <c r="B27" s="40"/>
      <c r="C27" s="40"/>
      <c r="D27" s="40"/>
      <c r="E27" s="40"/>
      <c r="F27" s="40"/>
      <c r="G27" s="23" t="s">
        <v>23</v>
      </c>
      <c r="H27" s="23" t="s">
        <v>33</v>
      </c>
      <c r="I27" s="42"/>
    </row>
    <row r="28" spans="1:10" ht="90" customHeight="1" x14ac:dyDescent="0.3">
      <c r="A28" s="43" t="s">
        <v>27</v>
      </c>
      <c r="B28" s="44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45" t="s">
        <v>56</v>
      </c>
    </row>
    <row r="29" spans="1:10" ht="27" customHeight="1" thickBot="1" x14ac:dyDescent="0.35">
      <c r="A29" s="46" t="s">
        <v>5</v>
      </c>
      <c r="B29" s="47"/>
      <c r="C29" s="47"/>
      <c r="D29" s="47"/>
      <c r="E29" s="47"/>
      <c r="F29" s="48"/>
      <c r="G29" s="9">
        <v>0</v>
      </c>
      <c r="H29" s="9">
        <v>1</v>
      </c>
      <c r="I29" s="52"/>
      <c r="J29" s="13"/>
    </row>
    <row r="30" spans="1:10" ht="25.05" customHeight="1" x14ac:dyDescent="0.3">
      <c r="A30" s="37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1" t="s">
        <v>7</v>
      </c>
    </row>
    <row r="31" spans="1:10" ht="25.05" customHeight="1" thickBot="1" x14ac:dyDescent="0.35">
      <c r="A31" s="38"/>
      <c r="B31" s="40"/>
      <c r="C31" s="40"/>
      <c r="D31" s="40"/>
      <c r="E31" s="40"/>
      <c r="F31" s="40"/>
      <c r="G31" s="23" t="s">
        <v>23</v>
      </c>
      <c r="H31" s="23" t="s">
        <v>33</v>
      </c>
      <c r="I31" s="42"/>
    </row>
    <row r="32" spans="1:10" ht="90" customHeight="1" x14ac:dyDescent="0.3">
      <c r="A32" s="43" t="s">
        <v>35</v>
      </c>
      <c r="B32" s="44"/>
      <c r="C32" s="8" t="s">
        <v>22</v>
      </c>
      <c r="D32" s="5"/>
      <c r="E32" s="4">
        <v>6000</v>
      </c>
      <c r="F32" s="3">
        <f>IFERROR(D32*E32,"")</f>
        <v>0</v>
      </c>
      <c r="G32" s="3">
        <v>0</v>
      </c>
      <c r="H32" s="3">
        <f>F32</f>
        <v>0</v>
      </c>
      <c r="I32" s="53" t="s">
        <v>36</v>
      </c>
    </row>
    <row r="33" spans="1:18" ht="27" customHeight="1" thickBot="1" x14ac:dyDescent="0.35">
      <c r="A33" s="46" t="s">
        <v>5</v>
      </c>
      <c r="B33" s="47"/>
      <c r="C33" s="47"/>
      <c r="D33" s="47"/>
      <c r="E33" s="47"/>
      <c r="F33" s="48"/>
      <c r="G33" s="9">
        <v>0</v>
      </c>
      <c r="H33" s="9">
        <v>1</v>
      </c>
      <c r="I33" s="54"/>
      <c r="J33" s="13"/>
      <c r="Q33" s="21" t="s">
        <v>58</v>
      </c>
      <c r="R33" s="21">
        <v>1</v>
      </c>
    </row>
    <row r="34" spans="1:18" ht="25.05" customHeight="1" x14ac:dyDescent="0.3">
      <c r="A34" s="37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1" t="s">
        <v>7</v>
      </c>
      <c r="Q34" s="21" t="s">
        <v>59</v>
      </c>
      <c r="R34" s="21">
        <v>0</v>
      </c>
    </row>
    <row r="35" spans="1:18" ht="25.05" customHeight="1" thickBot="1" x14ac:dyDescent="0.35">
      <c r="A35" s="38"/>
      <c r="B35" s="40"/>
      <c r="C35" s="40"/>
      <c r="D35" s="40"/>
      <c r="E35" s="40"/>
      <c r="F35" s="40"/>
      <c r="G35" s="23" t="s">
        <v>23</v>
      </c>
      <c r="H35" s="23" t="s">
        <v>33</v>
      </c>
      <c r="I35" s="42"/>
      <c r="K35" s="32" t="s">
        <v>57</v>
      </c>
    </row>
    <row r="36" spans="1:18" ht="90" customHeight="1" x14ac:dyDescent="0.3">
      <c r="A36" s="43" t="s">
        <v>39</v>
      </c>
      <c r="B36" s="44"/>
      <c r="C36" s="8" t="s">
        <v>14</v>
      </c>
      <c r="D36" s="4" t="str">
        <f>IFERROR(VLOOKUP(K36,Q33:R34, 2, 0),"")</f>
        <v/>
      </c>
      <c r="E36" s="4">
        <v>25000</v>
      </c>
      <c r="F36" s="3" t="str">
        <f>IFERROR(D36*E36,"")</f>
        <v/>
      </c>
      <c r="G36" s="3">
        <v>0</v>
      </c>
      <c r="H36" s="3" t="str">
        <f>F36</f>
        <v/>
      </c>
      <c r="I36" s="53" t="s">
        <v>40</v>
      </c>
      <c r="K36" s="33"/>
    </row>
    <row r="37" spans="1:18" ht="27" customHeight="1" thickBot="1" x14ac:dyDescent="0.35">
      <c r="A37" s="46" t="s">
        <v>5</v>
      </c>
      <c r="B37" s="47"/>
      <c r="C37" s="47"/>
      <c r="D37" s="47"/>
      <c r="E37" s="47"/>
      <c r="F37" s="48"/>
      <c r="G37" s="9">
        <v>0</v>
      </c>
      <c r="H37" s="9">
        <v>1</v>
      </c>
      <c r="I37" s="54"/>
      <c r="J37" s="13"/>
    </row>
    <row r="38" spans="1:18" ht="25.05" customHeight="1" x14ac:dyDescent="0.3">
      <c r="A38" s="37" t="s">
        <v>0</v>
      </c>
      <c r="B38" s="39" t="s">
        <v>1</v>
      </c>
      <c r="C38" s="39" t="s">
        <v>9</v>
      </c>
      <c r="D38" s="39" t="s">
        <v>3</v>
      </c>
      <c r="E38" s="39" t="s">
        <v>8</v>
      </c>
      <c r="F38" s="39" t="s">
        <v>10</v>
      </c>
      <c r="G38" s="39" t="s">
        <v>2</v>
      </c>
      <c r="H38" s="39"/>
      <c r="I38" s="55" t="s">
        <v>7</v>
      </c>
    </row>
    <row r="39" spans="1:18" ht="25.05" customHeight="1" thickBot="1" x14ac:dyDescent="0.35">
      <c r="A39" s="38"/>
      <c r="B39" s="40"/>
      <c r="C39" s="40"/>
      <c r="D39" s="40"/>
      <c r="E39" s="40"/>
      <c r="F39" s="40"/>
      <c r="G39" s="23" t="s">
        <v>23</v>
      </c>
      <c r="H39" s="23" t="s">
        <v>33</v>
      </c>
      <c r="I39" s="42"/>
      <c r="K39" s="22" t="s">
        <v>28</v>
      </c>
    </row>
    <row r="40" spans="1:18" ht="36" customHeight="1" x14ac:dyDescent="0.3">
      <c r="A40" s="26">
        <f>K40</f>
        <v>0</v>
      </c>
      <c r="B40" s="5"/>
      <c r="C40" s="5"/>
      <c r="D40" s="5"/>
      <c r="E40" s="1"/>
      <c r="F40" s="3">
        <f>D40*E40</f>
        <v>0</v>
      </c>
      <c r="G40" s="5"/>
      <c r="H40" s="1"/>
      <c r="I40" s="56" t="s">
        <v>54</v>
      </c>
      <c r="K40" s="59"/>
    </row>
    <row r="41" spans="1:18" ht="36" customHeight="1" x14ac:dyDescent="0.3">
      <c r="A41" s="60" t="s">
        <v>21</v>
      </c>
      <c r="B41" s="6"/>
      <c r="C41" s="6"/>
      <c r="D41" s="5"/>
      <c r="E41" s="1"/>
      <c r="F41" s="3">
        <f>D41*E41</f>
        <v>0</v>
      </c>
      <c r="G41" s="5"/>
      <c r="H41" s="1"/>
      <c r="I41" s="57"/>
      <c r="K41" s="59"/>
      <c r="Q41" s="21" t="s">
        <v>29</v>
      </c>
    </row>
    <row r="42" spans="1:18" ht="36" customHeight="1" x14ac:dyDescent="0.3">
      <c r="A42" s="60"/>
      <c r="B42" s="6"/>
      <c r="C42" s="6"/>
      <c r="D42" s="5"/>
      <c r="E42" s="1"/>
      <c r="F42" s="3">
        <f>D42*E42</f>
        <v>0</v>
      </c>
      <c r="G42" s="5"/>
      <c r="H42" s="1"/>
      <c r="I42" s="57"/>
      <c r="Q42" s="21" t="s">
        <v>30</v>
      </c>
    </row>
    <row r="43" spans="1:18" ht="36" customHeight="1" x14ac:dyDescent="0.3">
      <c r="A43" s="60"/>
      <c r="B43" s="6"/>
      <c r="C43" s="6"/>
      <c r="D43" s="5"/>
      <c r="E43" s="1"/>
      <c r="F43" s="3">
        <f>D43*E43</f>
        <v>0</v>
      </c>
      <c r="G43" s="5"/>
      <c r="H43" s="1"/>
      <c r="I43" s="57"/>
      <c r="Q43" s="21" t="s">
        <v>31</v>
      </c>
    </row>
    <row r="44" spans="1:18" ht="36" customHeight="1" x14ac:dyDescent="0.3">
      <c r="A44" s="61"/>
      <c r="B44" s="6"/>
      <c r="C44" s="6"/>
      <c r="D44" s="6"/>
      <c r="E44" s="2"/>
      <c r="F44" s="3">
        <f>D44*E44</f>
        <v>0</v>
      </c>
      <c r="G44" s="5"/>
      <c r="H44" s="1"/>
      <c r="I44" s="57"/>
    </row>
    <row r="45" spans="1:18" ht="30" customHeight="1" x14ac:dyDescent="0.3">
      <c r="A45" s="62" t="s">
        <v>16</v>
      </c>
      <c r="B45" s="63"/>
      <c r="C45" s="63"/>
      <c r="D45" s="63"/>
      <c r="E45" s="64"/>
      <c r="F45" s="14">
        <f>SUM(F40:F44)</f>
        <v>0</v>
      </c>
      <c r="G45" s="14">
        <f>SUM(G40:G44)</f>
        <v>0</v>
      </c>
      <c r="H45" s="14">
        <f>SUM(H40:H44)</f>
        <v>0</v>
      </c>
      <c r="I45" s="57"/>
    </row>
    <row r="46" spans="1:18" ht="27" customHeight="1" thickBot="1" x14ac:dyDescent="0.35">
      <c r="A46" s="46" t="s">
        <v>5</v>
      </c>
      <c r="B46" s="47"/>
      <c r="C46" s="47"/>
      <c r="D46" s="47"/>
      <c r="E46" s="47"/>
      <c r="F46" s="48"/>
      <c r="G46" s="9" t="str">
        <f>IFERROR(G45/($G$45+$H$45),"")</f>
        <v/>
      </c>
      <c r="H46" s="9" t="str">
        <f>IFERROR(H45/($G$45+$H$45),"")</f>
        <v/>
      </c>
      <c r="I46" s="57"/>
    </row>
    <row r="47" spans="1:18" ht="25.05" customHeight="1" x14ac:dyDescent="0.3">
      <c r="A47" s="37" t="s">
        <v>0</v>
      </c>
      <c r="B47" s="39" t="s">
        <v>1</v>
      </c>
      <c r="C47" s="39" t="s">
        <v>9</v>
      </c>
      <c r="D47" s="39" t="s">
        <v>3</v>
      </c>
      <c r="E47" s="39" t="s">
        <v>8</v>
      </c>
      <c r="F47" s="39" t="s">
        <v>10</v>
      </c>
      <c r="G47" s="39" t="s">
        <v>11</v>
      </c>
      <c r="H47" s="39"/>
      <c r="I47" s="57"/>
      <c r="Q47" s="21" t="s">
        <v>44</v>
      </c>
      <c r="R47" s="7">
        <v>459000</v>
      </c>
    </row>
    <row r="48" spans="1:18" ht="25.05" customHeight="1" thickBot="1" x14ac:dyDescent="0.35">
      <c r="A48" s="38"/>
      <c r="B48" s="40"/>
      <c r="C48" s="40"/>
      <c r="D48" s="40"/>
      <c r="E48" s="40"/>
      <c r="F48" s="40"/>
      <c r="G48" s="23" t="s">
        <v>23</v>
      </c>
      <c r="H48" s="23" t="s">
        <v>33</v>
      </c>
      <c r="I48" s="57"/>
      <c r="Q48" s="21" t="s">
        <v>45</v>
      </c>
      <c r="R48" s="7">
        <v>472500</v>
      </c>
    </row>
    <row r="49" spans="1:18" ht="36" customHeight="1" x14ac:dyDescent="0.3">
      <c r="A49" s="26">
        <f>K40</f>
        <v>0</v>
      </c>
      <c r="B49" s="5"/>
      <c r="C49" s="5"/>
      <c r="D49" s="5"/>
      <c r="E49" s="1"/>
      <c r="F49" s="3">
        <f>D49*E49</f>
        <v>0</v>
      </c>
      <c r="G49" s="5"/>
      <c r="H49" s="1"/>
      <c r="I49" s="57"/>
      <c r="Q49" s="21" t="s">
        <v>47</v>
      </c>
      <c r="R49" s="7">
        <v>552123</v>
      </c>
    </row>
    <row r="50" spans="1:18" ht="36" customHeight="1" x14ac:dyDescent="0.3">
      <c r="A50" s="60" t="s">
        <v>53</v>
      </c>
      <c r="B50" s="5"/>
      <c r="C50" s="5"/>
      <c r="D50" s="5"/>
      <c r="E50" s="1"/>
      <c r="F50" s="3">
        <f>D50*E50</f>
        <v>0</v>
      </c>
      <c r="G50" s="5"/>
      <c r="H50" s="1"/>
      <c r="I50" s="57"/>
      <c r="Q50" s="21" t="s">
        <v>48</v>
      </c>
      <c r="R50" s="7">
        <v>592623</v>
      </c>
    </row>
    <row r="51" spans="1:18" ht="36" customHeight="1" x14ac:dyDescent="0.3">
      <c r="A51" s="61"/>
      <c r="B51" s="5"/>
      <c r="C51" s="5"/>
      <c r="D51" s="5"/>
      <c r="E51" s="1"/>
      <c r="F51" s="3">
        <f>D51*E51</f>
        <v>0</v>
      </c>
      <c r="G51" s="5"/>
      <c r="H51" s="1"/>
      <c r="I51" s="57"/>
      <c r="Q51" s="21" t="s">
        <v>49</v>
      </c>
      <c r="R51" s="7">
        <v>606123</v>
      </c>
    </row>
    <row r="52" spans="1:18" ht="30" customHeight="1" x14ac:dyDescent="0.3">
      <c r="A52" s="62" t="s">
        <v>16</v>
      </c>
      <c r="B52" s="63"/>
      <c r="C52" s="63"/>
      <c r="D52" s="63"/>
      <c r="E52" s="64"/>
      <c r="F52" s="14">
        <f>SUM(F49:F51)</f>
        <v>0</v>
      </c>
      <c r="G52" s="14">
        <f>SUM(G47:G51)</f>
        <v>0</v>
      </c>
      <c r="H52" s="14">
        <f>SUM(H47:H51)</f>
        <v>0</v>
      </c>
      <c r="I52" s="57"/>
    </row>
    <row r="53" spans="1:18" ht="27" customHeight="1" thickBot="1" x14ac:dyDescent="0.35">
      <c r="A53" s="46" t="s">
        <v>5</v>
      </c>
      <c r="B53" s="47"/>
      <c r="C53" s="47"/>
      <c r="D53" s="47"/>
      <c r="E53" s="47"/>
      <c r="F53" s="48"/>
      <c r="G53" s="9" t="str">
        <f>IFERROR(G52/($G$52+$H$52),"")</f>
        <v/>
      </c>
      <c r="H53" s="9" t="str">
        <f>IFERROR(H52/($G$52+$H$52),"")</f>
        <v/>
      </c>
      <c r="I53" s="58"/>
    </row>
    <row r="54" spans="1:18" ht="30" customHeight="1" thickBot="1" x14ac:dyDescent="0.35">
      <c r="A54" s="65" t="s">
        <v>12</v>
      </c>
      <c r="B54" s="66"/>
      <c r="C54" s="66"/>
      <c r="D54" s="66"/>
      <c r="E54" s="66"/>
      <c r="F54" s="66"/>
      <c r="G54" s="66"/>
      <c r="H54" s="66"/>
      <c r="I54" s="67"/>
    </row>
    <row r="55" spans="1:18" ht="30" customHeight="1" thickBot="1" x14ac:dyDescent="0.35">
      <c r="A55" s="68" t="s">
        <v>6</v>
      </c>
      <c r="B55" s="68"/>
      <c r="C55" s="68"/>
      <c r="D55" s="68"/>
      <c r="E55" s="68" t="s">
        <v>32</v>
      </c>
      <c r="F55" s="68"/>
      <c r="G55" s="68"/>
      <c r="H55" s="68"/>
      <c r="I55" s="25" t="s">
        <v>34</v>
      </c>
    </row>
    <row r="56" spans="1:18" ht="39.9" customHeight="1" thickBot="1" x14ac:dyDescent="0.35">
      <c r="A56" s="69" t="str">
        <f>IFERROR(E56+I56,"")</f>
        <v/>
      </c>
      <c r="B56" s="68"/>
      <c r="C56" s="68"/>
      <c r="D56" s="68"/>
      <c r="E56" s="70" t="str">
        <f>IFERROR(G4+G8+G12+G16+G20+G24+G28+G32+G36+G45+G52,"")</f>
        <v/>
      </c>
      <c r="F56" s="70"/>
      <c r="G56" s="70"/>
      <c r="H56" s="70"/>
      <c r="I56" s="24" t="str">
        <f>IFERROR(H4+H8+H12+H16+H20+H24+H28+H32+H36+H45+H52,"")</f>
        <v/>
      </c>
    </row>
    <row r="57" spans="1:18" s="11" customFormat="1" ht="25.05" customHeight="1" x14ac:dyDescent="0.3">
      <c r="A57" s="10" t="s">
        <v>15</v>
      </c>
      <c r="B57" s="10"/>
      <c r="D57" s="11" t="s">
        <v>20</v>
      </c>
      <c r="E57" s="12"/>
      <c r="H57" s="12" t="s">
        <v>17</v>
      </c>
    </row>
  </sheetData>
  <sheetProtection algorithmName="SHA-512" hashValue="1bqK78CjpXHXMYJYaIWzrJfwVsaeO8QWw0qU/9hrrSAVqC5Gecwkhtw7XjScuziOlmBEWizwm2a2Pbv/yhuExQ==" saltValue="9wIJeIQmYe3yqbv+2z7Rvw==" spinCount="100000" sheet="1" selectLockedCells="1"/>
  <mergeCells count="129">
    <mergeCell ref="A54:I54"/>
    <mergeCell ref="A55:D55"/>
    <mergeCell ref="E55:H55"/>
    <mergeCell ref="A56:D56"/>
    <mergeCell ref="E56:H56"/>
    <mergeCell ref="D47:D48"/>
    <mergeCell ref="E47:E48"/>
    <mergeCell ref="F47:F48"/>
    <mergeCell ref="G47:H47"/>
    <mergeCell ref="A50:A51"/>
    <mergeCell ref="A52:E52"/>
    <mergeCell ref="G38:H38"/>
    <mergeCell ref="I38:I39"/>
    <mergeCell ref="I40:I53"/>
    <mergeCell ref="K40:K41"/>
    <mergeCell ref="A41:A44"/>
    <mergeCell ref="A45:E45"/>
    <mergeCell ref="A46:F46"/>
    <mergeCell ref="A47:A48"/>
    <mergeCell ref="B47:B48"/>
    <mergeCell ref="C47:C48"/>
    <mergeCell ref="A38:A39"/>
    <mergeCell ref="B38:B39"/>
    <mergeCell ref="C38:C39"/>
    <mergeCell ref="D38:D39"/>
    <mergeCell ref="E38:E39"/>
    <mergeCell ref="F38:F39"/>
    <mergeCell ref="A53:F53"/>
    <mergeCell ref="F34:F35"/>
    <mergeCell ref="G34:H34"/>
    <mergeCell ref="I34:I35"/>
    <mergeCell ref="A36:B36"/>
    <mergeCell ref="I36:I37"/>
    <mergeCell ref="A37:F37"/>
    <mergeCell ref="G30:H30"/>
    <mergeCell ref="I30:I31"/>
    <mergeCell ref="A32:B32"/>
    <mergeCell ref="I32:I33"/>
    <mergeCell ref="A33:F33"/>
    <mergeCell ref="A34:A35"/>
    <mergeCell ref="B34:B35"/>
    <mergeCell ref="C34:C35"/>
    <mergeCell ref="D34:D35"/>
    <mergeCell ref="E34:E35"/>
    <mergeCell ref="A30:A31"/>
    <mergeCell ref="B30:B31"/>
    <mergeCell ref="C30:C31"/>
    <mergeCell ref="D30:D31"/>
    <mergeCell ref="E30:E31"/>
    <mergeCell ref="F30:F31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40:E44 B49:E51">
    <cfRule type="containsBlanks" dxfId="25" priority="15" stopIfTrue="1">
      <formula>LEN(TRIM(B40))=0</formula>
    </cfRule>
  </conditionalFormatting>
  <conditionalFormatting sqref="D4">
    <cfRule type="containsBlanks" dxfId="24" priority="14">
      <formula>LEN(TRIM(D4))=0</formula>
    </cfRule>
  </conditionalFormatting>
  <conditionalFormatting sqref="D24">
    <cfRule type="containsBlanks" dxfId="23" priority="13">
      <formula>LEN(TRIM(D24))=0</formula>
    </cfRule>
  </conditionalFormatting>
  <conditionalFormatting sqref="D28">
    <cfRule type="containsBlanks" dxfId="22" priority="12">
      <formula>LEN(TRIM(D28))=0</formula>
    </cfRule>
  </conditionalFormatting>
  <conditionalFormatting sqref="K40">
    <cfRule type="containsBlanks" dxfId="21" priority="11" stopIfTrue="1">
      <formula>LEN(TRIM(K40))=0</formula>
    </cfRule>
  </conditionalFormatting>
  <conditionalFormatting sqref="D32">
    <cfRule type="containsBlanks" dxfId="20" priority="10">
      <formula>LEN(TRIM(D32))=0</formula>
    </cfRule>
  </conditionalFormatting>
  <conditionalFormatting sqref="D12">
    <cfRule type="containsBlanks" dxfId="19" priority="9">
      <formula>LEN(TRIM(D12))=0</formula>
    </cfRule>
  </conditionalFormatting>
  <conditionalFormatting sqref="K8">
    <cfRule type="containsBlanks" dxfId="18" priority="6" stopIfTrue="1">
      <formula>LEN(TRIM(K8))=0</formula>
    </cfRule>
  </conditionalFormatting>
  <conditionalFormatting sqref="D20">
    <cfRule type="containsBlanks" dxfId="17" priority="5">
      <formula>LEN(TRIM(D20))=0</formula>
    </cfRule>
  </conditionalFormatting>
  <conditionalFormatting sqref="D16">
    <cfRule type="containsBlanks" dxfId="16" priority="4">
      <formula>LEN(TRIM(D16))=0</formula>
    </cfRule>
  </conditionalFormatting>
  <conditionalFormatting sqref="K36">
    <cfRule type="containsBlanks" dxfId="15" priority="3" stopIfTrue="1">
      <formula>LEN(TRIM(K36))=0</formula>
    </cfRule>
  </conditionalFormatting>
  <conditionalFormatting sqref="G40:H44">
    <cfRule type="containsBlanks" dxfId="14" priority="2" stopIfTrue="1">
      <formula>LEN(TRIM(G40))=0</formula>
    </cfRule>
  </conditionalFormatting>
  <conditionalFormatting sqref="G49:H51">
    <cfRule type="containsBlanks" dxfId="13" priority="1" stopIfTrue="1">
      <formula>LEN(TRIM(G49))=0</formula>
    </cfRule>
  </conditionalFormatting>
  <dataValidations count="3">
    <dataValidation type="list" allowBlank="1" showInputMessage="1" showErrorMessage="1" sqref="K8" xr:uid="{C88ECB12-DE19-485E-8701-F46B3FF22B05}">
      <formula1>$Q$47:$Q$51</formula1>
    </dataValidation>
    <dataValidation type="list" allowBlank="1" showInputMessage="1" showErrorMessage="1" sqref="K40:K41" xr:uid="{35F2F934-1D80-43A8-A66B-34D032A5769D}">
      <formula1>$Q$41:$Q$43</formula1>
    </dataValidation>
    <dataValidation type="list" allowBlank="1" showInputMessage="1" showErrorMessage="1" sqref="K36" xr:uid="{712F6CAE-C006-47AF-A9FA-BE847F43809A}">
      <formula1>$Q$33:$Q$34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R57"/>
  <sheetViews>
    <sheetView tabSelected="1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6" width="12.77734375" style="15" customWidth="1"/>
    <col min="7" max="8" width="12.77734375" style="21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1" ht="30" customHeight="1" thickBot="1" x14ac:dyDescent="0.35">
      <c r="A1" s="34" t="s">
        <v>63</v>
      </c>
      <c r="B1" s="35"/>
      <c r="C1" s="35"/>
      <c r="D1" s="35"/>
      <c r="E1" s="35"/>
      <c r="F1" s="35"/>
      <c r="G1" s="35"/>
      <c r="H1" s="35"/>
      <c r="I1" s="36"/>
    </row>
    <row r="2" spans="1:11" ht="25.05" customHeight="1" x14ac:dyDescent="0.3">
      <c r="A2" s="37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41" t="s">
        <v>7</v>
      </c>
    </row>
    <row r="3" spans="1:11" ht="25.05" customHeight="1" thickBot="1" x14ac:dyDescent="0.35">
      <c r="A3" s="38"/>
      <c r="B3" s="40"/>
      <c r="C3" s="40"/>
      <c r="D3" s="40"/>
      <c r="E3" s="40"/>
      <c r="F3" s="40"/>
      <c r="G3" s="28" t="s">
        <v>23</v>
      </c>
      <c r="H3" s="28" t="s">
        <v>33</v>
      </c>
      <c r="I3" s="42"/>
    </row>
    <row r="4" spans="1:11" ht="75" customHeight="1" x14ac:dyDescent="0.3">
      <c r="A4" s="43" t="s">
        <v>13</v>
      </c>
      <c r="B4" s="44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45" t="s">
        <v>24</v>
      </c>
    </row>
    <row r="5" spans="1:11" ht="27" customHeight="1" thickBot="1" x14ac:dyDescent="0.35">
      <c r="A5" s="46" t="s">
        <v>5</v>
      </c>
      <c r="B5" s="47"/>
      <c r="C5" s="47"/>
      <c r="D5" s="47"/>
      <c r="E5" s="47"/>
      <c r="F5" s="48"/>
      <c r="G5" s="19">
        <v>0.77500000000000002</v>
      </c>
      <c r="H5" s="19">
        <v>0.22500000000000001</v>
      </c>
      <c r="I5" s="45"/>
    </row>
    <row r="6" spans="1:11" ht="25.05" customHeight="1" x14ac:dyDescent="0.3">
      <c r="A6" s="37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41" t="s">
        <v>7</v>
      </c>
      <c r="K6" s="51" t="s">
        <v>42</v>
      </c>
    </row>
    <row r="7" spans="1:11" ht="25.05" customHeight="1" thickBot="1" x14ac:dyDescent="0.35">
      <c r="A7" s="38"/>
      <c r="B7" s="40"/>
      <c r="C7" s="40"/>
      <c r="D7" s="40"/>
      <c r="E7" s="40"/>
      <c r="F7" s="40"/>
      <c r="G7" s="28" t="s">
        <v>23</v>
      </c>
      <c r="H7" s="28" t="s">
        <v>33</v>
      </c>
      <c r="I7" s="42"/>
      <c r="K7" s="51"/>
    </row>
    <row r="8" spans="1:11" ht="90" customHeight="1" x14ac:dyDescent="0.3">
      <c r="A8" s="43" t="s">
        <v>37</v>
      </c>
      <c r="B8" s="44"/>
      <c r="C8" s="8" t="s">
        <v>14</v>
      </c>
      <c r="D8" s="4">
        <v>1</v>
      </c>
      <c r="E8" s="31" t="str">
        <f>IFERROR(VLOOKUP(K8,Q47:R51, 2, 0),"")</f>
        <v/>
      </c>
      <c r="F8" s="3" t="str">
        <f>IFERROR(D8*E8,"")</f>
        <v/>
      </c>
      <c r="G8" s="3" t="str">
        <f>F8</f>
        <v/>
      </c>
      <c r="H8" s="3">
        <v>0</v>
      </c>
      <c r="I8" s="49" t="s">
        <v>46</v>
      </c>
      <c r="K8" s="27"/>
    </row>
    <row r="9" spans="1:11" ht="27" customHeight="1" thickBot="1" x14ac:dyDescent="0.35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50"/>
    </row>
    <row r="10" spans="1:11" s="21" customFormat="1" ht="25.05" customHeight="1" x14ac:dyDescent="0.3">
      <c r="A10" s="37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41" t="s">
        <v>7</v>
      </c>
    </row>
    <row r="11" spans="1:11" s="21" customFormat="1" ht="25.05" customHeight="1" thickBot="1" x14ac:dyDescent="0.35">
      <c r="A11" s="38"/>
      <c r="B11" s="40"/>
      <c r="C11" s="40"/>
      <c r="D11" s="40"/>
      <c r="E11" s="40"/>
      <c r="F11" s="40"/>
      <c r="G11" s="28" t="s">
        <v>23</v>
      </c>
      <c r="H11" s="28" t="s">
        <v>33</v>
      </c>
      <c r="I11" s="42"/>
    </row>
    <row r="12" spans="1:11" s="21" customFormat="1" ht="90" customHeight="1" x14ac:dyDescent="0.3">
      <c r="A12" s="43" t="s">
        <v>38</v>
      </c>
      <c r="B12" s="44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49" t="s">
        <v>43</v>
      </c>
    </row>
    <row r="13" spans="1:11" s="21" customFormat="1" ht="27" customHeight="1" thickBot="1" x14ac:dyDescent="0.35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50"/>
    </row>
    <row r="14" spans="1:11" s="21" customFormat="1" ht="25.05" customHeight="1" x14ac:dyDescent="0.3">
      <c r="A14" s="37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41" t="s">
        <v>7</v>
      </c>
    </row>
    <row r="15" spans="1:11" s="21" customFormat="1" ht="25.05" customHeight="1" thickBot="1" x14ac:dyDescent="0.35">
      <c r="A15" s="38"/>
      <c r="B15" s="40"/>
      <c r="C15" s="40"/>
      <c r="D15" s="40"/>
      <c r="E15" s="40"/>
      <c r="F15" s="40"/>
      <c r="G15" s="28" t="s">
        <v>23</v>
      </c>
      <c r="H15" s="28" t="s">
        <v>33</v>
      </c>
      <c r="I15" s="42"/>
    </row>
    <row r="16" spans="1:11" s="21" customFormat="1" ht="109.95" customHeight="1" x14ac:dyDescent="0.3">
      <c r="A16" s="43" t="s">
        <v>51</v>
      </c>
      <c r="B16" s="44"/>
      <c r="C16" s="8" t="s">
        <v>41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45" t="s">
        <v>55</v>
      </c>
    </row>
    <row r="17" spans="1:10" s="21" customFormat="1" ht="36.6" customHeight="1" thickBot="1" x14ac:dyDescent="0.35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50"/>
    </row>
    <row r="18" spans="1:10" s="21" customFormat="1" ht="25.05" customHeight="1" x14ac:dyDescent="0.3">
      <c r="A18" s="37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41" t="s">
        <v>7</v>
      </c>
    </row>
    <row r="19" spans="1:10" s="21" customFormat="1" ht="25.05" customHeight="1" thickBot="1" x14ac:dyDescent="0.35">
      <c r="A19" s="38"/>
      <c r="B19" s="40"/>
      <c r="C19" s="40"/>
      <c r="D19" s="40"/>
      <c r="E19" s="40"/>
      <c r="F19" s="40"/>
      <c r="G19" s="28" t="s">
        <v>23</v>
      </c>
      <c r="H19" s="28" t="s">
        <v>33</v>
      </c>
      <c r="I19" s="42"/>
    </row>
    <row r="20" spans="1:10" s="21" customFormat="1" ht="90" customHeight="1" x14ac:dyDescent="0.3">
      <c r="A20" s="43" t="s">
        <v>50</v>
      </c>
      <c r="B20" s="44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49" t="s">
        <v>52</v>
      </c>
    </row>
    <row r="21" spans="1:10" s="21" customFormat="1" ht="27" customHeight="1" thickBot="1" x14ac:dyDescent="0.35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50"/>
    </row>
    <row r="22" spans="1:10" ht="25.05" customHeight="1" x14ac:dyDescent="0.3">
      <c r="A22" s="37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41" t="s">
        <v>7</v>
      </c>
    </row>
    <row r="23" spans="1:10" ht="25.05" customHeight="1" thickBot="1" x14ac:dyDescent="0.35">
      <c r="A23" s="38"/>
      <c r="B23" s="40"/>
      <c r="C23" s="40"/>
      <c r="D23" s="40"/>
      <c r="E23" s="40"/>
      <c r="F23" s="40"/>
      <c r="G23" s="28" t="s">
        <v>23</v>
      </c>
      <c r="H23" s="28" t="s">
        <v>4</v>
      </c>
      <c r="I23" s="42"/>
    </row>
    <row r="24" spans="1:10" ht="90" customHeight="1" x14ac:dyDescent="0.3">
      <c r="A24" s="43" t="s">
        <v>26</v>
      </c>
      <c r="B24" s="44"/>
      <c r="C24" s="8" t="s">
        <v>19</v>
      </c>
      <c r="D24" s="5"/>
      <c r="E24" s="4">
        <v>200000</v>
      </c>
      <c r="F24" s="3">
        <f>IFERROR(D24*E24,"")</f>
        <v>0</v>
      </c>
      <c r="G24" s="3">
        <v>0</v>
      </c>
      <c r="H24" s="3">
        <f>F24</f>
        <v>0</v>
      </c>
      <c r="I24" s="45" t="s">
        <v>56</v>
      </c>
    </row>
    <row r="25" spans="1:10" ht="27" customHeight="1" thickBot="1" x14ac:dyDescent="0.35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2"/>
    </row>
    <row r="26" spans="1:10" ht="25.05" customHeight="1" x14ac:dyDescent="0.3">
      <c r="A26" s="37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41" t="s">
        <v>7</v>
      </c>
    </row>
    <row r="27" spans="1:10" ht="25.05" customHeight="1" thickBot="1" x14ac:dyDescent="0.35">
      <c r="A27" s="38"/>
      <c r="B27" s="40"/>
      <c r="C27" s="40"/>
      <c r="D27" s="40"/>
      <c r="E27" s="40"/>
      <c r="F27" s="40"/>
      <c r="G27" s="28" t="s">
        <v>23</v>
      </c>
      <c r="H27" s="28" t="s">
        <v>33</v>
      </c>
      <c r="I27" s="42"/>
    </row>
    <row r="28" spans="1:10" ht="90" customHeight="1" x14ac:dyDescent="0.3">
      <c r="A28" s="43" t="s">
        <v>27</v>
      </c>
      <c r="B28" s="44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45" t="s">
        <v>56</v>
      </c>
    </row>
    <row r="29" spans="1:10" ht="27" customHeight="1" thickBot="1" x14ac:dyDescent="0.35">
      <c r="A29" s="46" t="s">
        <v>5</v>
      </c>
      <c r="B29" s="47"/>
      <c r="C29" s="47"/>
      <c r="D29" s="47"/>
      <c r="E29" s="47"/>
      <c r="F29" s="48"/>
      <c r="G29" s="9">
        <v>0</v>
      </c>
      <c r="H29" s="9">
        <v>1</v>
      </c>
      <c r="I29" s="52"/>
      <c r="J29" s="13"/>
    </row>
    <row r="30" spans="1:10" s="20" customFormat="1" ht="25.05" customHeight="1" x14ac:dyDescent="0.3">
      <c r="A30" s="37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1" t="s">
        <v>7</v>
      </c>
    </row>
    <row r="31" spans="1:10" s="20" customFormat="1" ht="25.05" customHeight="1" thickBot="1" x14ac:dyDescent="0.35">
      <c r="A31" s="38"/>
      <c r="B31" s="40"/>
      <c r="C31" s="40"/>
      <c r="D31" s="40"/>
      <c r="E31" s="40"/>
      <c r="F31" s="40"/>
      <c r="G31" s="28" t="s">
        <v>23</v>
      </c>
      <c r="H31" s="28" t="s">
        <v>33</v>
      </c>
      <c r="I31" s="42"/>
    </row>
    <row r="32" spans="1:10" s="20" customFormat="1" ht="90" customHeight="1" x14ac:dyDescent="0.3">
      <c r="A32" s="43" t="s">
        <v>35</v>
      </c>
      <c r="B32" s="44"/>
      <c r="C32" s="8" t="s">
        <v>22</v>
      </c>
      <c r="D32" s="5"/>
      <c r="E32" s="4">
        <v>6000</v>
      </c>
      <c r="F32" s="3">
        <f>IFERROR(D32*E32,"")</f>
        <v>0</v>
      </c>
      <c r="G32" s="3">
        <v>0</v>
      </c>
      <c r="H32" s="3">
        <f>F32</f>
        <v>0</v>
      </c>
      <c r="I32" s="53" t="s">
        <v>36</v>
      </c>
    </row>
    <row r="33" spans="1:18" s="20" customFormat="1" ht="27" customHeight="1" thickBot="1" x14ac:dyDescent="0.35">
      <c r="A33" s="46" t="s">
        <v>5</v>
      </c>
      <c r="B33" s="47"/>
      <c r="C33" s="47"/>
      <c r="D33" s="47"/>
      <c r="E33" s="47"/>
      <c r="F33" s="48"/>
      <c r="G33" s="9">
        <v>0</v>
      </c>
      <c r="H33" s="9">
        <v>1</v>
      </c>
      <c r="I33" s="54"/>
      <c r="J33" s="13"/>
      <c r="Q33" s="21" t="s">
        <v>58</v>
      </c>
      <c r="R33" s="21">
        <v>1</v>
      </c>
    </row>
    <row r="34" spans="1:18" s="21" customFormat="1" ht="25.05" customHeight="1" x14ac:dyDescent="0.3">
      <c r="A34" s="37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1" t="s">
        <v>7</v>
      </c>
      <c r="Q34" s="21" t="s">
        <v>59</v>
      </c>
      <c r="R34" s="21">
        <v>0</v>
      </c>
    </row>
    <row r="35" spans="1:18" s="21" customFormat="1" ht="25.05" customHeight="1" thickBot="1" x14ac:dyDescent="0.35">
      <c r="A35" s="38"/>
      <c r="B35" s="40"/>
      <c r="C35" s="40"/>
      <c r="D35" s="40"/>
      <c r="E35" s="40"/>
      <c r="F35" s="40"/>
      <c r="G35" s="28" t="s">
        <v>23</v>
      </c>
      <c r="H35" s="28" t="s">
        <v>33</v>
      </c>
      <c r="I35" s="42"/>
      <c r="K35" s="32" t="s">
        <v>57</v>
      </c>
    </row>
    <row r="36" spans="1:18" s="21" customFormat="1" ht="90" customHeight="1" x14ac:dyDescent="0.3">
      <c r="A36" s="43" t="s">
        <v>39</v>
      </c>
      <c r="B36" s="44"/>
      <c r="C36" s="8" t="s">
        <v>14</v>
      </c>
      <c r="D36" s="4" t="str">
        <f>IFERROR(VLOOKUP(K36,Q33:R34, 2, 0),"")</f>
        <v/>
      </c>
      <c r="E36" s="4">
        <v>25000</v>
      </c>
      <c r="F36" s="3" t="str">
        <f>IFERROR(D36*E36,"")</f>
        <v/>
      </c>
      <c r="G36" s="3">
        <v>0</v>
      </c>
      <c r="H36" s="3" t="str">
        <f>F36</f>
        <v/>
      </c>
      <c r="I36" s="53" t="s">
        <v>40</v>
      </c>
      <c r="K36" s="33"/>
    </row>
    <row r="37" spans="1:18" s="21" customFormat="1" ht="27" customHeight="1" thickBot="1" x14ac:dyDescent="0.35">
      <c r="A37" s="46" t="s">
        <v>5</v>
      </c>
      <c r="B37" s="47"/>
      <c r="C37" s="47"/>
      <c r="D37" s="47"/>
      <c r="E37" s="47"/>
      <c r="F37" s="48"/>
      <c r="G37" s="9">
        <v>0</v>
      </c>
      <c r="H37" s="9">
        <v>1</v>
      </c>
      <c r="I37" s="54"/>
      <c r="J37" s="13"/>
    </row>
    <row r="38" spans="1:18" ht="25.05" customHeight="1" x14ac:dyDescent="0.3">
      <c r="A38" s="37" t="s">
        <v>0</v>
      </c>
      <c r="B38" s="39" t="s">
        <v>1</v>
      </c>
      <c r="C38" s="39" t="s">
        <v>9</v>
      </c>
      <c r="D38" s="39" t="s">
        <v>3</v>
      </c>
      <c r="E38" s="39" t="s">
        <v>8</v>
      </c>
      <c r="F38" s="39" t="s">
        <v>10</v>
      </c>
      <c r="G38" s="39" t="s">
        <v>2</v>
      </c>
      <c r="H38" s="39"/>
      <c r="I38" s="55" t="s">
        <v>7</v>
      </c>
    </row>
    <row r="39" spans="1:18" ht="25.05" customHeight="1" thickBot="1" x14ac:dyDescent="0.35">
      <c r="A39" s="38"/>
      <c r="B39" s="40"/>
      <c r="C39" s="40"/>
      <c r="D39" s="40"/>
      <c r="E39" s="40"/>
      <c r="F39" s="40"/>
      <c r="G39" s="28" t="s">
        <v>23</v>
      </c>
      <c r="H39" s="28" t="s">
        <v>33</v>
      </c>
      <c r="I39" s="42"/>
      <c r="K39" s="22" t="s">
        <v>28</v>
      </c>
    </row>
    <row r="40" spans="1:18" ht="36" customHeight="1" x14ac:dyDescent="0.3">
      <c r="A40" s="16">
        <f>K40</f>
        <v>0</v>
      </c>
      <c r="B40" s="5"/>
      <c r="C40" s="5"/>
      <c r="D40" s="5"/>
      <c r="E40" s="1"/>
      <c r="F40" s="3">
        <f>D40*E40</f>
        <v>0</v>
      </c>
      <c r="G40" s="5"/>
      <c r="H40" s="1"/>
      <c r="I40" s="56" t="s">
        <v>54</v>
      </c>
      <c r="K40" s="59"/>
    </row>
    <row r="41" spans="1:18" ht="36" customHeight="1" x14ac:dyDescent="0.3">
      <c r="A41" s="60" t="s">
        <v>21</v>
      </c>
      <c r="B41" s="6"/>
      <c r="C41" s="6"/>
      <c r="D41" s="5"/>
      <c r="E41" s="1"/>
      <c r="F41" s="3">
        <f>D41*E41</f>
        <v>0</v>
      </c>
      <c r="G41" s="5"/>
      <c r="H41" s="1"/>
      <c r="I41" s="57"/>
      <c r="K41" s="59"/>
      <c r="Q41" s="15" t="s">
        <v>29</v>
      </c>
    </row>
    <row r="42" spans="1:18" ht="36" customHeight="1" x14ac:dyDescent="0.3">
      <c r="A42" s="60"/>
      <c r="B42" s="6"/>
      <c r="C42" s="6"/>
      <c r="D42" s="5"/>
      <c r="E42" s="1"/>
      <c r="F42" s="3">
        <f>D42*E42</f>
        <v>0</v>
      </c>
      <c r="G42" s="5"/>
      <c r="H42" s="1"/>
      <c r="I42" s="57"/>
      <c r="Q42" s="15" t="s">
        <v>30</v>
      </c>
    </row>
    <row r="43" spans="1:18" ht="36" customHeight="1" x14ac:dyDescent="0.3">
      <c r="A43" s="60"/>
      <c r="B43" s="6"/>
      <c r="C43" s="6"/>
      <c r="D43" s="5"/>
      <c r="E43" s="1"/>
      <c r="F43" s="3">
        <f>D43*E43</f>
        <v>0</v>
      </c>
      <c r="G43" s="5"/>
      <c r="H43" s="1"/>
      <c r="I43" s="57"/>
      <c r="Q43" s="15" t="s">
        <v>31</v>
      </c>
    </row>
    <row r="44" spans="1:18" ht="36" customHeight="1" x14ac:dyDescent="0.3">
      <c r="A44" s="61"/>
      <c r="B44" s="6"/>
      <c r="C44" s="6"/>
      <c r="D44" s="6"/>
      <c r="E44" s="2"/>
      <c r="F44" s="3">
        <f>D44*E44</f>
        <v>0</v>
      </c>
      <c r="G44" s="5"/>
      <c r="H44" s="1"/>
      <c r="I44" s="57"/>
    </row>
    <row r="45" spans="1:18" ht="30" customHeight="1" x14ac:dyDescent="0.3">
      <c r="A45" s="62" t="s">
        <v>16</v>
      </c>
      <c r="B45" s="63"/>
      <c r="C45" s="63"/>
      <c r="D45" s="63"/>
      <c r="E45" s="64"/>
      <c r="F45" s="14">
        <f>SUM(F40:F44)</f>
        <v>0</v>
      </c>
      <c r="G45" s="14">
        <f>SUM(G40:G44)</f>
        <v>0</v>
      </c>
      <c r="H45" s="14">
        <f>SUM(H40:H44)</f>
        <v>0</v>
      </c>
      <c r="I45" s="57"/>
    </row>
    <row r="46" spans="1:18" ht="27" customHeight="1" thickBot="1" x14ac:dyDescent="0.35">
      <c r="A46" s="46" t="s">
        <v>5</v>
      </c>
      <c r="B46" s="47"/>
      <c r="C46" s="47"/>
      <c r="D46" s="47"/>
      <c r="E46" s="47"/>
      <c r="F46" s="48"/>
      <c r="G46" s="9" t="str">
        <f>IFERROR(G45/($G$45+$H$45),"")</f>
        <v/>
      </c>
      <c r="H46" s="9" t="str">
        <f>IFERROR(H45/($G$45+$H$45),"")</f>
        <v/>
      </c>
      <c r="I46" s="57"/>
    </row>
    <row r="47" spans="1:18" ht="25.05" customHeight="1" x14ac:dyDescent="0.3">
      <c r="A47" s="37" t="s">
        <v>0</v>
      </c>
      <c r="B47" s="39" t="s">
        <v>1</v>
      </c>
      <c r="C47" s="39" t="s">
        <v>9</v>
      </c>
      <c r="D47" s="39" t="s">
        <v>3</v>
      </c>
      <c r="E47" s="39" t="s">
        <v>8</v>
      </c>
      <c r="F47" s="39" t="s">
        <v>10</v>
      </c>
      <c r="G47" s="39" t="s">
        <v>11</v>
      </c>
      <c r="H47" s="39"/>
      <c r="I47" s="57"/>
      <c r="Q47" s="15" t="s">
        <v>44</v>
      </c>
      <c r="R47" s="7">
        <v>459000</v>
      </c>
    </row>
    <row r="48" spans="1:18" ht="25.05" customHeight="1" thickBot="1" x14ac:dyDescent="0.35">
      <c r="A48" s="38"/>
      <c r="B48" s="40"/>
      <c r="C48" s="40"/>
      <c r="D48" s="40"/>
      <c r="E48" s="40"/>
      <c r="F48" s="40"/>
      <c r="G48" s="28" t="s">
        <v>23</v>
      </c>
      <c r="H48" s="28" t="s">
        <v>33</v>
      </c>
      <c r="I48" s="57"/>
      <c r="Q48" s="15" t="s">
        <v>45</v>
      </c>
      <c r="R48" s="7">
        <v>472500</v>
      </c>
    </row>
    <row r="49" spans="1:18" ht="36" customHeight="1" x14ac:dyDescent="0.3">
      <c r="A49" s="16">
        <f>K40</f>
        <v>0</v>
      </c>
      <c r="B49" s="5"/>
      <c r="C49" s="5"/>
      <c r="D49" s="5"/>
      <c r="E49" s="1"/>
      <c r="F49" s="3">
        <f>D49*E49</f>
        <v>0</v>
      </c>
      <c r="G49" s="5"/>
      <c r="H49" s="1"/>
      <c r="I49" s="57"/>
      <c r="Q49" s="15" t="s">
        <v>47</v>
      </c>
      <c r="R49" s="7">
        <v>552123</v>
      </c>
    </row>
    <row r="50" spans="1:18" ht="36" customHeight="1" x14ac:dyDescent="0.3">
      <c r="A50" s="60" t="s">
        <v>53</v>
      </c>
      <c r="B50" s="5"/>
      <c r="C50" s="5"/>
      <c r="D50" s="5"/>
      <c r="E50" s="1"/>
      <c r="F50" s="3">
        <f>D50*E50</f>
        <v>0</v>
      </c>
      <c r="G50" s="5"/>
      <c r="H50" s="1"/>
      <c r="I50" s="57"/>
      <c r="Q50" s="21" t="s">
        <v>48</v>
      </c>
      <c r="R50" s="7">
        <v>592623</v>
      </c>
    </row>
    <row r="51" spans="1:18" ht="36" customHeight="1" x14ac:dyDescent="0.3">
      <c r="A51" s="61"/>
      <c r="B51" s="5"/>
      <c r="C51" s="5"/>
      <c r="D51" s="5"/>
      <c r="E51" s="1"/>
      <c r="F51" s="3">
        <f>D51*E51</f>
        <v>0</v>
      </c>
      <c r="G51" s="5"/>
      <c r="H51" s="1"/>
      <c r="I51" s="57"/>
      <c r="Q51" s="21" t="s">
        <v>49</v>
      </c>
      <c r="R51" s="7">
        <v>606123</v>
      </c>
    </row>
    <row r="52" spans="1:18" ht="30" customHeight="1" x14ac:dyDescent="0.3">
      <c r="A52" s="62" t="s">
        <v>16</v>
      </c>
      <c r="B52" s="63"/>
      <c r="C52" s="63"/>
      <c r="D52" s="63"/>
      <c r="E52" s="64"/>
      <c r="F52" s="14">
        <f>SUM(F49:F51)</f>
        <v>0</v>
      </c>
      <c r="G52" s="14">
        <f>SUM(G47:G51)</f>
        <v>0</v>
      </c>
      <c r="H52" s="14">
        <f>SUM(H47:H51)</f>
        <v>0</v>
      </c>
      <c r="I52" s="57"/>
    </row>
    <row r="53" spans="1:18" ht="27" customHeight="1" thickBot="1" x14ac:dyDescent="0.35">
      <c r="A53" s="46" t="s">
        <v>5</v>
      </c>
      <c r="B53" s="47"/>
      <c r="C53" s="47"/>
      <c r="D53" s="47"/>
      <c r="E53" s="47"/>
      <c r="F53" s="48"/>
      <c r="G53" s="9" t="str">
        <f>IFERROR(G52/($G$52+$H$52),"")</f>
        <v/>
      </c>
      <c r="H53" s="9" t="str">
        <f>IFERROR(H52/($G$52+$H$52),"")</f>
        <v/>
      </c>
      <c r="I53" s="58"/>
    </row>
    <row r="54" spans="1:18" ht="30" customHeight="1" thickBot="1" x14ac:dyDescent="0.35">
      <c r="A54" s="65" t="s">
        <v>12</v>
      </c>
      <c r="B54" s="66"/>
      <c r="C54" s="66"/>
      <c r="D54" s="66"/>
      <c r="E54" s="66"/>
      <c r="F54" s="66"/>
      <c r="G54" s="66"/>
      <c r="H54" s="66"/>
      <c r="I54" s="67"/>
    </row>
    <row r="55" spans="1:18" ht="30" customHeight="1" thickBot="1" x14ac:dyDescent="0.35">
      <c r="A55" s="68" t="s">
        <v>6</v>
      </c>
      <c r="B55" s="68"/>
      <c r="C55" s="68"/>
      <c r="D55" s="68"/>
      <c r="E55" s="68" t="s">
        <v>32</v>
      </c>
      <c r="F55" s="68"/>
      <c r="G55" s="68"/>
      <c r="H55" s="68"/>
      <c r="I55" s="18" t="s">
        <v>34</v>
      </c>
    </row>
    <row r="56" spans="1:18" ht="39.9" customHeight="1" thickBot="1" x14ac:dyDescent="0.35">
      <c r="A56" s="69" t="str">
        <f>IFERROR(E56+I56,"")</f>
        <v/>
      </c>
      <c r="B56" s="68"/>
      <c r="C56" s="68"/>
      <c r="D56" s="68"/>
      <c r="E56" s="70" t="str">
        <f>IFERROR(G4+G8+G12+G16+G20+G24+G28+G32+G36+G45+G52,"")</f>
        <v/>
      </c>
      <c r="F56" s="70"/>
      <c r="G56" s="70"/>
      <c r="H56" s="70"/>
      <c r="I56" s="17" t="str">
        <f>IFERROR(H4+H8+H12+H16+H20+H24+H28+H32+H36+H45+H52,"")</f>
        <v/>
      </c>
    </row>
    <row r="57" spans="1:18" s="11" customFormat="1" ht="25.05" customHeight="1" x14ac:dyDescent="0.3">
      <c r="A57" s="10" t="s">
        <v>15</v>
      </c>
      <c r="B57" s="10"/>
      <c r="D57" s="11" t="s">
        <v>20</v>
      </c>
      <c r="E57" s="12"/>
      <c r="H57" s="12" t="s">
        <v>17</v>
      </c>
    </row>
  </sheetData>
  <sheetProtection algorithmName="SHA-512" hashValue="bLOGHCYDK2K+HxEk2BwRwIH1Uiw0+6hrqgR9mlxCzhrv9vCJ3SpFLjIaoDo41j38I/wkJ2k2noQ2X8NSD15Llw==" saltValue="1iXyhMDJJpm1DltJXdWI4A==" spinCount="100000" sheet="1" selectLockedCells="1"/>
  <mergeCells count="129">
    <mergeCell ref="K6:K7"/>
    <mergeCell ref="F34:F35"/>
    <mergeCell ref="G34:H34"/>
    <mergeCell ref="I34:I35"/>
    <mergeCell ref="A36:B36"/>
    <mergeCell ref="I36:I37"/>
    <mergeCell ref="A37:F37"/>
    <mergeCell ref="A34:A35"/>
    <mergeCell ref="B34:B35"/>
    <mergeCell ref="C34:C35"/>
    <mergeCell ref="D34:D35"/>
    <mergeCell ref="E34:E35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4:F15"/>
    <mergeCell ref="A24:B24"/>
    <mergeCell ref="I24:I25"/>
    <mergeCell ref="A25:F25"/>
    <mergeCell ref="F26:F27"/>
    <mergeCell ref="G26:H26"/>
    <mergeCell ref="I26:I27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30:F31"/>
    <mergeCell ref="G30:H30"/>
    <mergeCell ref="I30:I31"/>
    <mergeCell ref="A28:B28"/>
    <mergeCell ref="I28:I29"/>
    <mergeCell ref="A29:F29"/>
    <mergeCell ref="A26:A27"/>
    <mergeCell ref="B26:B27"/>
    <mergeCell ref="C26:C27"/>
    <mergeCell ref="D26:D27"/>
    <mergeCell ref="E26:E27"/>
    <mergeCell ref="A32:B32"/>
    <mergeCell ref="I32:I33"/>
    <mergeCell ref="A33:F33"/>
    <mergeCell ref="A30:A31"/>
    <mergeCell ref="B30:B31"/>
    <mergeCell ref="C30:C31"/>
    <mergeCell ref="D30:D31"/>
    <mergeCell ref="E30:E31"/>
    <mergeCell ref="A56:D56"/>
    <mergeCell ref="E56:H56"/>
    <mergeCell ref="A41:A44"/>
    <mergeCell ref="A50:A51"/>
    <mergeCell ref="A52:E52"/>
    <mergeCell ref="A53:F53"/>
    <mergeCell ref="A54:I54"/>
    <mergeCell ref="A55:D55"/>
    <mergeCell ref="E55:H55"/>
    <mergeCell ref="B47:B48"/>
    <mergeCell ref="C47:C48"/>
    <mergeCell ref="D47:D48"/>
    <mergeCell ref="E47:E48"/>
    <mergeCell ref="F47:F48"/>
    <mergeCell ref="G47:H47"/>
    <mergeCell ref="A45:E45"/>
    <mergeCell ref="G38:H38"/>
    <mergeCell ref="I38:I39"/>
    <mergeCell ref="I40:I53"/>
    <mergeCell ref="K40:K41"/>
    <mergeCell ref="A46:F46"/>
    <mergeCell ref="A47:A48"/>
    <mergeCell ref="A38:A39"/>
    <mergeCell ref="B38:B39"/>
    <mergeCell ref="C38:C39"/>
    <mergeCell ref="D38:D39"/>
    <mergeCell ref="E38:E39"/>
    <mergeCell ref="F38:F39"/>
    <mergeCell ref="A8:B8"/>
    <mergeCell ref="I8:I9"/>
    <mergeCell ref="A9:F9"/>
    <mergeCell ref="A22:A23"/>
    <mergeCell ref="B22:B23"/>
    <mergeCell ref="C22:C23"/>
    <mergeCell ref="D22:D23"/>
    <mergeCell ref="E22:E23"/>
    <mergeCell ref="F22:F23"/>
    <mergeCell ref="G22:H22"/>
    <mergeCell ref="I22:I23"/>
    <mergeCell ref="A10:A11"/>
    <mergeCell ref="B10:B11"/>
    <mergeCell ref="C10:C11"/>
    <mergeCell ref="D10:D11"/>
    <mergeCell ref="E10:E11"/>
    <mergeCell ref="F10:F11"/>
    <mergeCell ref="G10:H10"/>
    <mergeCell ref="I10:I11"/>
    <mergeCell ref="A12:B12"/>
    <mergeCell ref="I12:I13"/>
    <mergeCell ref="A13:F1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40:E44 B49:E51">
    <cfRule type="containsBlanks" dxfId="12" priority="20" stopIfTrue="1">
      <formula>LEN(TRIM(B40))=0</formula>
    </cfRule>
  </conditionalFormatting>
  <conditionalFormatting sqref="D4">
    <cfRule type="containsBlanks" dxfId="11" priority="19">
      <formula>LEN(TRIM(D4))=0</formula>
    </cfRule>
  </conditionalFormatting>
  <conditionalFormatting sqref="D24">
    <cfRule type="containsBlanks" dxfId="10" priority="17">
      <formula>LEN(TRIM(D24))=0</formula>
    </cfRule>
  </conditionalFormatting>
  <conditionalFormatting sqref="D28">
    <cfRule type="containsBlanks" dxfId="9" priority="16">
      <formula>LEN(TRIM(D28))=0</formula>
    </cfRule>
  </conditionalFormatting>
  <conditionalFormatting sqref="K40">
    <cfRule type="containsBlanks" dxfId="8" priority="15" stopIfTrue="1">
      <formula>LEN(TRIM(K40))=0</formula>
    </cfRule>
  </conditionalFormatting>
  <conditionalFormatting sqref="D32">
    <cfRule type="containsBlanks" dxfId="7" priority="13">
      <formula>LEN(TRIM(D32))=0</formula>
    </cfRule>
  </conditionalFormatting>
  <conditionalFormatting sqref="D12">
    <cfRule type="containsBlanks" dxfId="6" priority="12">
      <formula>LEN(TRIM(D12))=0</formula>
    </cfRule>
  </conditionalFormatting>
  <conditionalFormatting sqref="K8">
    <cfRule type="containsBlanks" dxfId="5" priority="6" stopIfTrue="1">
      <formula>LEN(TRIM(K8))=0</formula>
    </cfRule>
  </conditionalFormatting>
  <conditionalFormatting sqref="D16">
    <cfRule type="containsBlanks" dxfId="4" priority="5">
      <formula>LEN(TRIM(D16))=0</formula>
    </cfRule>
  </conditionalFormatting>
  <conditionalFormatting sqref="D20">
    <cfRule type="containsBlanks" dxfId="3" priority="4">
      <formula>LEN(TRIM(D20))=0</formula>
    </cfRule>
  </conditionalFormatting>
  <conditionalFormatting sqref="K36">
    <cfRule type="containsBlanks" dxfId="2" priority="3" stopIfTrue="1">
      <formula>LEN(TRIM(K36))=0</formula>
    </cfRule>
  </conditionalFormatting>
  <conditionalFormatting sqref="G40:H44">
    <cfRule type="containsBlanks" dxfId="1" priority="2" stopIfTrue="1">
      <formula>LEN(TRIM(G40))=0</formula>
    </cfRule>
  </conditionalFormatting>
  <conditionalFormatting sqref="G49:H51">
    <cfRule type="containsBlanks" dxfId="0" priority="1" stopIfTrue="1">
      <formula>LEN(TRIM(G49))=0</formula>
    </cfRule>
  </conditionalFormatting>
  <dataValidations count="3">
    <dataValidation type="list" allowBlank="1" showInputMessage="1" showErrorMessage="1" sqref="K40:K41" xr:uid="{0C74792B-44F6-4DA4-A40D-ACB426D434FF}">
      <formula1>$Q$41:$Q$43</formula1>
    </dataValidation>
    <dataValidation type="list" allowBlank="1" showInputMessage="1" showErrorMessage="1" sqref="K8" xr:uid="{34841AE7-B48E-4125-8799-43DAC4CB8A04}">
      <formula1>$Q$47:$Q$51</formula1>
    </dataValidation>
    <dataValidation type="list" allowBlank="1" showInputMessage="1" showErrorMessage="1" sqref="K36" xr:uid="{41D69A21-91F2-415B-BDF2-A5CC533D8383}">
      <formula1>$Q$33:$Q$34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10時段(16-20(含)人)</vt:lpstr>
      <vt:lpstr>10時段(21-35(含)人)</vt:lpstr>
      <vt:lpstr>10時段(36-50(含)人)</vt:lpstr>
      <vt:lpstr>10時段(51人以上)</vt:lpstr>
      <vt:lpstr>'10時段(16-20(含)人)'!Print_Area</vt:lpstr>
      <vt:lpstr>'10時段(21-35(含)人)'!Print_Area</vt:lpstr>
      <vt:lpstr>'10時段(36-50(含)人)'!Print_Area</vt:lpstr>
      <vt:lpstr>'10時段(51人以上)'!Print_Area</vt:lpstr>
      <vt:lpstr>'10時段(16-20(含)人)'!Print_Titles</vt:lpstr>
      <vt:lpstr>'10時段(21-35(含)人)'!Print_Titles</vt:lpstr>
      <vt:lpstr>'10時段(36-50(含)人)'!Print_Titles</vt:lpstr>
      <vt:lpstr>'10時段(51人以上)'!Print_Titles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2026-02-02T03:25:08Z</cp:lastPrinted>
  <dcterms:created xsi:type="dcterms:W3CDTF">2020-01-03T07:51:17Z</dcterms:created>
  <dcterms:modified xsi:type="dcterms:W3CDTF">2026-02-06T05:59:27Z</dcterms:modified>
</cp:coreProperties>
</file>