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工作\社區據點\●自辦+補助計畫+設施設備\115\說明會\"/>
    </mc:Choice>
  </mc:AlternateContent>
  <xr:revisionPtr revIDLastSave="0" documentId="13_ncr:1_{19A04CA2-96F2-462D-9DC7-ACA4B7B1C20B}" xr6:coauthVersionLast="36" xr6:coauthVersionMax="47" xr10:uidLastSave="{00000000-0000-0000-0000-000000000000}"/>
  <workbookProtection workbookAlgorithmName="SHA-512" workbookHashValue="XyOb4f3NjKK5mb6f7U9oS4cschqpw12gNyugKisDANSXnGWUnkvKboG6qvcLGxiM1XrJ7VwaE+s2Xdl0WEM8Tg==" workbookSaltValue="cimxdheO1DdbIWuHGjp/Bw==" workbookSpinCount="100000" lockStructure="1"/>
  <bookViews>
    <workbookView xWindow="0" yWindow="0" windowWidth="23040" windowHeight="8556" activeTab="1" xr2:uid="{00000000-000D-0000-FFFF-FFFF00000000}"/>
  </bookViews>
  <sheets>
    <sheet name="潛力型據點" sheetId="6" r:id="rId1"/>
    <sheet name="據點16-20(含)人" sheetId="11" r:id="rId2"/>
    <sheet name="據點21-35(含)人" sheetId="10" r:id="rId3"/>
    <sheet name="據點36-50(含)人" sheetId="7" r:id="rId4"/>
    <sheet name="據點51人以上" sheetId="12" r:id="rId5"/>
  </sheets>
  <definedNames>
    <definedName name="_xlnm.Print_Area" localSheetId="0">潛力型據點!$A$1:$H$12</definedName>
    <definedName name="_xlnm.Print_Area" localSheetId="1">'據點16-20(含)人'!$A$1:$I$38</definedName>
    <definedName name="_xlnm.Print_Area" localSheetId="2">'據點21-35(含)人'!$A$1:$I$38</definedName>
    <definedName name="_xlnm.Print_Area" localSheetId="3">'據點36-50(含)人'!$A$1:$I$38</definedName>
    <definedName name="_xlnm.Print_Area" localSheetId="4">據點51人以上!$A$1:$I$38</definedName>
    <definedName name="_xlnm.Print_Titles" localSheetId="1">'據點16-20(含)人'!$1:$1</definedName>
    <definedName name="_xlnm.Print_Titles" localSheetId="2">'據點21-35(含)人'!$1:$1</definedName>
    <definedName name="_xlnm.Print_Titles" localSheetId="3">'據點36-50(含)人'!$1:$1</definedName>
    <definedName name="_xlnm.Print_Titles" localSheetId="4">據點51人以上!$1:$1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2" i="12" l="1"/>
  <c r="G32" i="12"/>
  <c r="G33" i="12" s="1"/>
  <c r="H32" i="7"/>
  <c r="G32" i="7"/>
  <c r="H32" i="10"/>
  <c r="G32" i="10"/>
  <c r="H32" i="11"/>
  <c r="G32" i="11"/>
  <c r="A29" i="12"/>
  <c r="A29" i="7"/>
  <c r="A29" i="10"/>
  <c r="A20" i="12"/>
  <c r="A20" i="7"/>
  <c r="A20" i="10"/>
  <c r="A29" i="11"/>
  <c r="A20" i="11"/>
  <c r="F31" i="12"/>
  <c r="F30" i="12"/>
  <c r="F29" i="12"/>
  <c r="F32" i="12" s="1"/>
  <c r="H25" i="12"/>
  <c r="G25" i="12"/>
  <c r="G26" i="12" s="1"/>
  <c r="F24" i="12"/>
  <c r="F23" i="12"/>
  <c r="F22" i="12"/>
  <c r="F21" i="12"/>
  <c r="F20" i="12"/>
  <c r="F25" i="12" s="1"/>
  <c r="F16" i="12"/>
  <c r="H16" i="12" s="1"/>
  <c r="F12" i="12"/>
  <c r="H12" i="12" s="1"/>
  <c r="F8" i="12"/>
  <c r="H8" i="12" s="1"/>
  <c r="H4" i="12"/>
  <c r="F4" i="12"/>
  <c r="G4" i="12" s="1"/>
  <c r="F31" i="11"/>
  <c r="F30" i="11"/>
  <c r="F29" i="11"/>
  <c r="F32" i="11" s="1"/>
  <c r="H25" i="11"/>
  <c r="G25" i="11"/>
  <c r="F24" i="11"/>
  <c r="F23" i="11"/>
  <c r="F22" i="11"/>
  <c r="F21" i="11"/>
  <c r="F20" i="11"/>
  <c r="F25" i="11" s="1"/>
  <c r="F16" i="11"/>
  <c r="H16" i="11" s="1"/>
  <c r="F12" i="11"/>
  <c r="H12" i="11" s="1"/>
  <c r="F8" i="11"/>
  <c r="H8" i="11" s="1"/>
  <c r="H4" i="11"/>
  <c r="F4" i="11"/>
  <c r="F31" i="10"/>
  <c r="F30" i="10"/>
  <c r="F29" i="10"/>
  <c r="H25" i="10"/>
  <c r="G25" i="10"/>
  <c r="F24" i="10"/>
  <c r="F23" i="10"/>
  <c r="F22" i="10"/>
  <c r="F21" i="10"/>
  <c r="F20" i="10"/>
  <c r="F16" i="10"/>
  <c r="H16" i="10" s="1"/>
  <c r="F12" i="10"/>
  <c r="H12" i="10" s="1"/>
  <c r="F8" i="10"/>
  <c r="H8" i="10" s="1"/>
  <c r="H4" i="10"/>
  <c r="F4" i="10"/>
  <c r="G4" i="10" s="1"/>
  <c r="E36" i="10" l="1"/>
  <c r="G4" i="11"/>
  <c r="E36" i="11" s="1"/>
  <c r="H33" i="12"/>
  <c r="G33" i="10"/>
  <c r="H33" i="10"/>
  <c r="H33" i="11"/>
  <c r="G33" i="11"/>
  <c r="E36" i="12"/>
  <c r="H26" i="10"/>
  <c r="H26" i="11"/>
  <c r="H26" i="12"/>
  <c r="F25" i="10"/>
  <c r="F32" i="10"/>
  <c r="I36" i="11"/>
  <c r="I36" i="12"/>
  <c r="A36" i="12" s="1"/>
  <c r="G26" i="11"/>
  <c r="I36" i="10"/>
  <c r="A36" i="10" s="1"/>
  <c r="G26" i="10"/>
  <c r="E3" i="6"/>
  <c r="F3" i="6" s="1"/>
  <c r="F16" i="7"/>
  <c r="H8" i="7"/>
  <c r="F8" i="7"/>
  <c r="A36" i="11" l="1"/>
  <c r="H4" i="7"/>
  <c r="F23" i="7" l="1"/>
  <c r="G3" i="6" l="1"/>
  <c r="E10" i="6" s="1"/>
  <c r="A10" i="6" s="1"/>
  <c r="F22" i="7"/>
  <c r="F31" i="7"/>
  <c r="F30" i="7"/>
  <c r="F29" i="7"/>
  <c r="F24" i="7"/>
  <c r="F21" i="7"/>
  <c r="F20" i="7"/>
  <c r="F4" i="7"/>
  <c r="G4" i="7" s="1"/>
  <c r="F6" i="6"/>
  <c r="G6" i="6" s="1"/>
  <c r="G25" i="7" l="1"/>
  <c r="F25" i="7"/>
  <c r="H25" i="7"/>
  <c r="F32" i="7"/>
  <c r="F12" i="7"/>
  <c r="E36" i="7" l="1"/>
  <c r="H12" i="7"/>
  <c r="H33" i="7"/>
  <c r="G33" i="7"/>
  <c r="H26" i="7"/>
  <c r="G26" i="7"/>
  <c r="H16" i="7"/>
  <c r="I36" i="7" l="1"/>
  <c r="A36" i="7" s="1"/>
</calcChain>
</file>

<file path=xl/sharedStrings.xml><?xml version="1.0" encoding="utf-8"?>
<sst xmlns="http://schemas.openxmlformats.org/spreadsheetml/2006/main" count="417" uniqueCount="54">
  <si>
    <t>補助類別</t>
  </si>
  <si>
    <t>項目</t>
  </si>
  <si>
    <t>經費來源</t>
  </si>
  <si>
    <t>數量</t>
  </si>
  <si>
    <t>花蓮縣政府</t>
  </si>
  <si>
    <t>分攤比例</t>
  </si>
  <si>
    <t>計畫總金額</t>
    <phoneticPr fontId="2" type="noConversion"/>
  </si>
  <si>
    <t>備註</t>
    <phoneticPr fontId="2" type="noConversion"/>
  </si>
  <si>
    <t>單價</t>
    <phoneticPr fontId="2" type="noConversion"/>
  </si>
  <si>
    <t>單位</t>
    <phoneticPr fontId="2" type="noConversion"/>
  </si>
  <si>
    <t>合計金額</t>
    <phoneticPr fontId="2" type="noConversion"/>
  </si>
  <si>
    <t>經費分攤</t>
    <phoneticPr fontId="2" type="noConversion"/>
  </si>
  <si>
    <t>計畫總經費合計表</t>
    <phoneticPr fontId="2" type="noConversion"/>
  </si>
  <si>
    <t>業務費</t>
    <phoneticPr fontId="2" type="noConversion"/>
  </si>
  <si>
    <t>年</t>
    <phoneticPr fontId="2" type="noConversion"/>
  </si>
  <si>
    <t>承辦人</t>
    <phoneticPr fontId="2" type="noConversion"/>
  </si>
  <si>
    <t>經費合計</t>
    <phoneticPr fontId="2" type="noConversion"/>
  </si>
  <si>
    <t>業務主管</t>
    <phoneticPr fontId="2" type="noConversion"/>
  </si>
  <si>
    <t>志工
相關
費用</t>
    <phoneticPr fontId="2" type="noConversion"/>
  </si>
  <si>
    <t>經費來源</t>
    <phoneticPr fontId="2" type="noConversion"/>
  </si>
  <si>
    <t>季</t>
    <phoneticPr fontId="2" type="noConversion"/>
  </si>
  <si>
    <t>會計</t>
    <phoneticPr fontId="2" type="noConversion"/>
  </si>
  <si>
    <t>預計辦理場次</t>
    <phoneticPr fontId="2" type="noConversion"/>
  </si>
  <si>
    <t>場</t>
    <phoneticPr fontId="2" type="noConversion"/>
  </si>
  <si>
    <t>設施設備
-物品</t>
    <phoneticPr fontId="2" type="noConversion"/>
  </si>
  <si>
    <t>潛力</t>
    <phoneticPr fontId="2" type="noConversion"/>
  </si>
  <si>
    <t>月</t>
    <phoneticPr fontId="2" type="noConversion"/>
  </si>
  <si>
    <t>●符合以下2點者，始能申請補助最高2萬4千元：
1.當年度關懷訪視或電話問安服務人次合計應達180人次。
2.每月訪視3名獨居老人。</t>
    <phoneticPr fontId="2" type="noConversion"/>
  </si>
  <si>
    <t>申請補助金額</t>
    <phoneticPr fontId="2" type="noConversion"/>
  </si>
  <si>
    <t>申請補助
金額</t>
    <phoneticPr fontId="2" type="noConversion"/>
  </si>
  <si>
    <t>中央</t>
    <phoneticPr fontId="2" type="noConversion"/>
  </si>
  <si>
    <t>據點加值費</t>
    <phoneticPr fontId="2" type="noConversion"/>
  </si>
  <si>
    <t>志工相關費用</t>
    <phoneticPr fontId="2" type="noConversion"/>
  </si>
  <si>
    <r>
      <t>●</t>
    </r>
    <r>
      <rPr>
        <sz val="11"/>
        <rFont val="標楷體"/>
        <family val="4"/>
        <charset val="136"/>
      </rPr>
      <t>比照「業務費」標準補助。</t>
    </r>
    <phoneticPr fontId="2" type="noConversion"/>
  </si>
  <si>
    <t>●依中央「布建社區照顧關懷據點及巷弄長照站計畫」規定辦理。</t>
    <phoneticPr fontId="2" type="noConversion"/>
  </si>
  <si>
    <t>誤餐加值費</t>
    <phoneticPr fontId="2" type="noConversion"/>
  </si>
  <si>
    <t>服務鐘點費</t>
    <phoneticPr fontId="2" type="noConversion"/>
  </si>
  <si>
    <t>申請類型</t>
    <phoneticPr fontId="2" type="noConversion"/>
  </si>
  <si>
    <t>開辦</t>
    <phoneticPr fontId="2" type="noConversion"/>
  </si>
  <si>
    <t>充實</t>
    <phoneticPr fontId="2" type="noConversion"/>
  </si>
  <si>
    <t>補充</t>
    <phoneticPr fontId="2" type="noConversion"/>
  </si>
  <si>
    <t>設施
設備費</t>
    <phoneticPr fontId="2" type="noConversion"/>
  </si>
  <si>
    <t>申請中央補助</t>
    <phoneticPr fontId="2" type="noConversion"/>
  </si>
  <si>
    <t>本府</t>
    <phoneticPr fontId="2" type="noConversion"/>
  </si>
  <si>
    <t>申請縣府補助</t>
    <phoneticPr fontId="2" type="noConversion"/>
  </si>
  <si>
    <t>●新單位可申請之健康促進為3場或6場。
●續案單位可申請之健康促進為6場或12場。考量在地長者的多元性，經本府同意可選擇3場。
●每場次需服務最少20(含)人。</t>
    <phoneticPr fontId="2" type="noConversion"/>
  </si>
  <si>
    <r>
      <t>●</t>
    </r>
    <r>
      <rPr>
        <sz val="11"/>
        <rFont val="標楷體"/>
        <family val="4"/>
        <charset val="136"/>
      </rPr>
      <t>請依計畫書人數級距填報
●若實際執行未達標，將依實報平均人次核銷。平均人次未達16人，將按比例補助。</t>
    </r>
    <r>
      <rPr>
        <sz val="10"/>
        <rFont val="標楷體"/>
        <family val="4"/>
        <charset val="136"/>
      </rPr>
      <t xml:space="preserve">
●由據點系統產出之月報表計算，計算公式：健康促進人次/健康促進場次</t>
    </r>
    <phoneticPr fontId="2" type="noConversion"/>
  </si>
  <si>
    <t>設施設備
-財產</t>
    <phoneticPr fontId="2" type="noConversion"/>
  </si>
  <si>
    <t>●物品：未達1萬元之設施設備。
●財產：1萬元以上且使用年限在2年以上之設施設備。
●開辦設施設備、充實設施設備費、補充設施設備費：僅能三擇一申請獎助
●前項三者合計之歷年累計達新臺幣60萬元時，不再獎助。
●物品及財產合計：
(1)開辦設施設備：第1年開辦才能申請，最高補助10萬元。
(2)充實設施設備費：營運滿3年得申請，每年5萬元。
(3)補充設施設備費：營運第2年得申請，每年2萬元。
●以具有「節能標章」或「能源效率分級標示第一級」認證之產品為優先。
●為使經費妥善運用，於營運第5年，除因特殊情形並經本府同意者外，均應隔一年度後，始得再次提出申請。</t>
    <phoneticPr fontId="2" type="noConversion"/>
  </si>
  <si>
    <t xml:space="preserve">                  115年經費概算表-據點(51人以上)                </t>
    <phoneticPr fontId="2" type="noConversion"/>
  </si>
  <si>
    <t xml:space="preserve">                  115年經費概算表-(據點35-50(含)人)                </t>
    <phoneticPr fontId="2" type="noConversion"/>
  </si>
  <si>
    <t xml:space="preserve">                  115年經費概算表-(據點21-35(含)人)               </t>
    <phoneticPr fontId="2" type="noConversion"/>
  </si>
  <si>
    <t xml:space="preserve">                  115年經費概算表-(據點16-20(含)人)             </t>
    <phoneticPr fontId="2" type="noConversion"/>
  </si>
  <si>
    <t xml:space="preserve">                115年經費概算表-潛力型據點(花蓮縣政府補助)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</si>
</sst>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76" formatCode="&quot;$&quot;#,##0;[Red]&quot;$&quot;#,##0"/>
    <numFmt numFmtId="177" formatCode="_-* #,##0_-;\-* #,##0_-;_-* &quot;-&quot;??_-;_-@_-"/>
    <numFmt numFmtId="178" formatCode="#,##0_ "/>
    <numFmt numFmtId="179" formatCode="0.0%"/>
  </numFmts>
  <fonts count="9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b/>
      <sz val="14"/>
      <name val="標楷體"/>
      <family val="4"/>
      <charset val="136"/>
    </font>
    <font>
      <b/>
      <sz val="10"/>
      <name val="標楷體"/>
      <family val="4"/>
      <charset val="136"/>
    </font>
    <font>
      <sz val="10"/>
      <name val="標楷體"/>
      <family val="4"/>
      <charset val="136"/>
    </font>
    <font>
      <sz val="11"/>
      <name val="標楷體"/>
      <family val="4"/>
      <charset val="136"/>
    </font>
    <font>
      <b/>
      <sz val="12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77" fontId="3" fillId="0" borderId="4" xfId="1" applyNumberFormat="1" applyFont="1" applyBorder="1" applyAlignment="1" applyProtection="1">
      <alignment horizontal="center" vertical="center"/>
      <protection locked="0"/>
    </xf>
    <xf numFmtId="177" fontId="3" fillId="0" borderId="7" xfId="1" applyNumberFormat="1" applyFont="1" applyBorder="1" applyAlignment="1" applyProtection="1">
      <alignment horizontal="center" vertical="center"/>
      <protection locked="0"/>
    </xf>
    <xf numFmtId="177" fontId="3" fillId="0" borderId="4" xfId="1" applyNumberFormat="1" applyFont="1" applyBorder="1" applyAlignment="1" applyProtection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178" fontId="3" fillId="0" borderId="0" xfId="0" applyNumberFormat="1" applyFont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9" fontId="3" fillId="0" borderId="1" xfId="2" applyFont="1" applyBorder="1" applyAlignment="1" applyProtection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79" fontId="3" fillId="0" borderId="1" xfId="2" applyNumberFormat="1" applyFont="1" applyBorder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3" fillId="0" borderId="9" xfId="1" applyNumberFormat="1" applyFont="1" applyBorder="1" applyAlignment="1" applyProtection="1">
      <alignment horizontal="center" vertical="center"/>
    </xf>
    <xf numFmtId="177" fontId="3" fillId="0" borderId="10" xfId="1" applyNumberFormat="1" applyFont="1" applyBorder="1" applyAlignment="1" applyProtection="1">
      <alignment horizontal="center" vertical="center"/>
    </xf>
    <xf numFmtId="177" fontId="3" fillId="0" borderId="11" xfId="1" applyNumberFormat="1" applyFont="1" applyBorder="1" applyAlignment="1" applyProtection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6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>
      <alignment horizontal="center" vertical="center" wrapText="1"/>
    </xf>
    <xf numFmtId="177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7" fontId="3" fillId="0" borderId="8" xfId="1" applyNumberFormat="1" applyFont="1" applyBorder="1" applyAlignment="1" applyProtection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</cellXfs>
  <cellStyles count="3">
    <cellStyle name="一般" xfId="0" builtinId="0"/>
    <cellStyle name="千分位" xfId="1" builtinId="3"/>
    <cellStyle name="百分比" xfId="2" builtinId="5"/>
  </cellStyles>
  <dxfs count="3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auto="1"/>
      </font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0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3"/>
  <sheetViews>
    <sheetView zoomScale="80" zoomScaleNormal="80" workbookViewId="0">
      <selection activeCell="J3" sqref="J3"/>
    </sheetView>
  </sheetViews>
  <sheetFormatPr defaultColWidth="9" defaultRowHeight="16.2" x14ac:dyDescent="0.3"/>
  <cols>
    <col min="1" max="1" width="20.44140625" style="1" customWidth="1"/>
    <col min="2" max="2" width="9.21875" style="1" customWidth="1"/>
    <col min="3" max="3" width="6.109375" style="1" customWidth="1"/>
    <col min="4" max="4" width="10.88671875" style="1" customWidth="1"/>
    <col min="5" max="5" width="10" style="1" customWidth="1"/>
    <col min="6" max="6" width="10.88671875" style="1" customWidth="1"/>
    <col min="7" max="7" width="12.6640625" style="1" customWidth="1"/>
    <col min="8" max="8" width="32.77734375" style="1" customWidth="1"/>
    <col min="9" max="15" width="9" style="1"/>
    <col min="16" max="18" width="0" style="1" hidden="1" customWidth="1"/>
    <col min="19" max="19" width="10.77734375" style="1" hidden="1" customWidth="1"/>
    <col min="20" max="23" width="9" style="1"/>
    <col min="24" max="24" width="9" style="1" customWidth="1"/>
    <col min="25" max="25" width="9.33203125" style="1" customWidth="1"/>
    <col min="26" max="16384" width="9" style="1"/>
  </cols>
  <sheetData>
    <row r="1" spans="1:19" ht="24" customHeight="1" thickBot="1" x14ac:dyDescent="0.35">
      <c r="A1" s="39" t="s">
        <v>53</v>
      </c>
      <c r="B1" s="40"/>
      <c r="C1" s="40"/>
      <c r="D1" s="40"/>
      <c r="E1" s="40"/>
      <c r="F1" s="40"/>
      <c r="G1" s="40"/>
      <c r="H1" s="41"/>
    </row>
    <row r="2" spans="1:19" ht="34.950000000000003" customHeight="1" x14ac:dyDescent="0.3">
      <c r="A2" s="29" t="s">
        <v>0</v>
      </c>
      <c r="B2" s="26" t="s">
        <v>1</v>
      </c>
      <c r="C2" s="26" t="s">
        <v>9</v>
      </c>
      <c r="D2" s="26" t="s">
        <v>3</v>
      </c>
      <c r="E2" s="26" t="s">
        <v>8</v>
      </c>
      <c r="F2" s="26" t="s">
        <v>10</v>
      </c>
      <c r="G2" s="34" t="s">
        <v>29</v>
      </c>
      <c r="H2" s="27" t="s">
        <v>7</v>
      </c>
      <c r="J2" s="45" t="s">
        <v>22</v>
      </c>
      <c r="K2" s="45"/>
    </row>
    <row r="3" spans="1:19" ht="69.900000000000006" customHeight="1" x14ac:dyDescent="0.3">
      <c r="A3" s="18" t="s">
        <v>13</v>
      </c>
      <c r="B3" s="14" t="s">
        <v>13</v>
      </c>
      <c r="C3" s="11" t="s">
        <v>14</v>
      </c>
      <c r="D3" s="11">
        <v>1</v>
      </c>
      <c r="E3" s="5" t="str">
        <f>IFERROR(VLOOKUP(J3, R11:S13, 2, 0),"")</f>
        <v/>
      </c>
      <c r="F3" s="4" t="str">
        <f>IFERROR(D3*E3,"")</f>
        <v/>
      </c>
      <c r="G3" s="5" t="str">
        <f>F3</f>
        <v/>
      </c>
      <c r="H3" s="37" t="s">
        <v>45</v>
      </c>
      <c r="J3" s="9"/>
      <c r="K3" s="13" t="s">
        <v>23</v>
      </c>
    </row>
    <row r="4" spans="1:19" ht="21" customHeight="1" thickBot="1" x14ac:dyDescent="0.35">
      <c r="A4" s="19" t="s">
        <v>5</v>
      </c>
      <c r="B4" s="20"/>
      <c r="C4" s="20"/>
      <c r="D4" s="20"/>
      <c r="E4" s="20"/>
      <c r="F4" s="20"/>
      <c r="G4" s="12">
        <v>1</v>
      </c>
      <c r="H4" s="38"/>
    </row>
    <row r="5" spans="1:19" ht="34.950000000000003" customHeight="1" x14ac:dyDescent="0.3">
      <c r="A5" s="29" t="s">
        <v>0</v>
      </c>
      <c r="B5" s="26" t="s">
        <v>1</v>
      </c>
      <c r="C5" s="26" t="s">
        <v>9</v>
      </c>
      <c r="D5" s="26" t="s">
        <v>3</v>
      </c>
      <c r="E5" s="26" t="s">
        <v>8</v>
      </c>
      <c r="F5" s="26" t="s">
        <v>10</v>
      </c>
      <c r="G5" s="34" t="s">
        <v>29</v>
      </c>
      <c r="H5" s="27" t="s">
        <v>7</v>
      </c>
    </row>
    <row r="6" spans="1:19" ht="69.900000000000006" customHeight="1" x14ac:dyDescent="0.3">
      <c r="A6" s="18" t="s">
        <v>32</v>
      </c>
      <c r="B6" s="21" t="s">
        <v>18</v>
      </c>
      <c r="C6" s="11" t="s">
        <v>14</v>
      </c>
      <c r="D6" s="11">
        <v>1</v>
      </c>
      <c r="E6" s="5">
        <v>24000</v>
      </c>
      <c r="F6" s="4">
        <f>D6*E6</f>
        <v>24000</v>
      </c>
      <c r="G6" s="5">
        <f>F6</f>
        <v>24000</v>
      </c>
      <c r="H6" s="37" t="s">
        <v>27</v>
      </c>
    </row>
    <row r="7" spans="1:19" ht="21" customHeight="1" thickBot="1" x14ac:dyDescent="0.35">
      <c r="A7" s="19" t="s">
        <v>5</v>
      </c>
      <c r="B7" s="20"/>
      <c r="C7" s="20"/>
      <c r="D7" s="20"/>
      <c r="E7" s="20"/>
      <c r="F7" s="20"/>
      <c r="G7" s="12">
        <v>1</v>
      </c>
      <c r="H7" s="38"/>
    </row>
    <row r="8" spans="1:19" ht="30" customHeight="1" thickBot="1" x14ac:dyDescent="0.35">
      <c r="A8" s="42" t="s">
        <v>12</v>
      </c>
      <c r="B8" s="43"/>
      <c r="C8" s="43"/>
      <c r="D8" s="43"/>
      <c r="E8" s="43"/>
      <c r="F8" s="43"/>
      <c r="G8" s="43"/>
      <c r="H8" s="44"/>
    </row>
    <row r="9" spans="1:19" ht="49.95" customHeight="1" thickBot="1" x14ac:dyDescent="0.35">
      <c r="A9" s="46" t="s">
        <v>6</v>
      </c>
      <c r="B9" s="47"/>
      <c r="C9" s="47"/>
      <c r="D9" s="48"/>
      <c r="E9" s="52" t="s">
        <v>28</v>
      </c>
      <c r="F9" s="47"/>
      <c r="G9" s="47"/>
      <c r="H9" s="48"/>
    </row>
    <row r="10" spans="1:19" ht="60" customHeight="1" thickBot="1" x14ac:dyDescent="0.35">
      <c r="A10" s="49" t="str">
        <f>E10</f>
        <v/>
      </c>
      <c r="B10" s="50"/>
      <c r="C10" s="50"/>
      <c r="D10" s="51"/>
      <c r="E10" s="49" t="str">
        <f>IFERROR(G3+G6,"")</f>
        <v/>
      </c>
      <c r="F10" s="50"/>
      <c r="G10" s="50"/>
      <c r="H10" s="51"/>
    </row>
    <row r="11" spans="1:19" s="16" customFormat="1" ht="19.95" customHeight="1" x14ac:dyDescent="0.3">
      <c r="A11" s="15" t="s">
        <v>15</v>
      </c>
      <c r="B11" s="15"/>
      <c r="D11" s="16" t="s">
        <v>21</v>
      </c>
      <c r="E11" s="17"/>
      <c r="G11" s="17" t="s">
        <v>17</v>
      </c>
      <c r="P11" s="36" t="s">
        <v>25</v>
      </c>
      <c r="Q11" s="36" t="s">
        <v>13</v>
      </c>
      <c r="R11" s="25">
        <v>3</v>
      </c>
      <c r="S11" s="8">
        <v>20000</v>
      </c>
    </row>
    <row r="12" spans="1:19" x14ac:dyDescent="0.3">
      <c r="P12" s="36"/>
      <c r="Q12" s="36"/>
      <c r="R12" s="25">
        <v>6</v>
      </c>
      <c r="S12" s="8">
        <v>50000</v>
      </c>
    </row>
    <row r="13" spans="1:19" x14ac:dyDescent="0.3">
      <c r="P13" s="36"/>
      <c r="Q13" s="36"/>
      <c r="R13" s="25">
        <v>12</v>
      </c>
      <c r="S13" s="8">
        <v>100000</v>
      </c>
    </row>
  </sheetData>
  <sheetProtection algorithmName="SHA-512" hashValue="oYUf5wIA+B60tM9mQYu6qkbGjkxRIivfH0uiq8Xr1ZyF25hlEEhCjHjfnAVL8QvdsGz2fY4D2UNBZh4Ka3Ktnw==" saltValue="hBCAAxnK01Yal78+gjEBPA==" spinCount="100000" sheet="1" selectLockedCells="1"/>
  <mergeCells count="11">
    <mergeCell ref="P11:P13"/>
    <mergeCell ref="Q11:Q13"/>
    <mergeCell ref="H3:H4"/>
    <mergeCell ref="A1:H1"/>
    <mergeCell ref="A8:H8"/>
    <mergeCell ref="J2:K2"/>
    <mergeCell ref="A9:D9"/>
    <mergeCell ref="A10:D10"/>
    <mergeCell ref="H6:H7"/>
    <mergeCell ref="E9:H9"/>
    <mergeCell ref="E10:H10"/>
  </mergeCells>
  <phoneticPr fontId="2" type="noConversion"/>
  <conditionalFormatting sqref="J3">
    <cfRule type="containsBlanks" dxfId="32" priority="1" stopIfTrue="1">
      <formula>LEN(TRIM(J3))=0</formula>
    </cfRule>
  </conditionalFormatting>
  <dataValidations count="1">
    <dataValidation type="list" allowBlank="1" showInputMessage="1" showErrorMessage="1" sqref="J3" xr:uid="{FFF685F6-DC9E-40AB-A636-425BA04F1F16}">
      <formula1>$R$11:$R$13</formula1>
    </dataValidation>
  </dataValidations>
  <printOptions horizontalCentered="1"/>
  <pageMargins left="0.35433070866141736" right="0.35433070866141736" top="0.35433070866141736" bottom="0.35433070866141736" header="0.31496062992125984" footer="0.31496062992125984"/>
  <pageSetup paperSize="9" scale="7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6D862-442A-43EA-BD2D-C3BD5C6FE46A}">
  <sheetPr>
    <pageSetUpPr fitToPage="1"/>
  </sheetPr>
  <dimension ref="A1:R37"/>
  <sheetViews>
    <sheetView tabSelected="1" topLeftCell="A22" zoomScale="80" zoomScaleNormal="80" workbookViewId="0">
      <selection activeCell="G29" sqref="G29:H31"/>
    </sheetView>
  </sheetViews>
  <sheetFormatPr defaultColWidth="9" defaultRowHeight="16.2" x14ac:dyDescent="0.3"/>
  <cols>
    <col min="1" max="1" width="12.77734375" style="25" customWidth="1"/>
    <col min="2" max="2" width="13.77734375" style="25" customWidth="1"/>
    <col min="3" max="3" width="6.109375" style="25" customWidth="1"/>
    <col min="4" max="4" width="10.88671875" style="25" customWidth="1"/>
    <col min="5" max="5" width="10" style="25" customWidth="1"/>
    <col min="6" max="6" width="12.5546875" style="25" bestFit="1" customWidth="1"/>
    <col min="7" max="8" width="12.77734375" style="25" customWidth="1"/>
    <col min="9" max="9" width="30.6640625" style="25" customWidth="1"/>
    <col min="10" max="10" width="9" style="25"/>
    <col min="11" max="11" width="10.6640625" style="25" customWidth="1"/>
    <col min="12" max="17" width="9" style="25"/>
    <col min="18" max="18" width="0" style="25" hidden="1" customWidth="1"/>
    <col min="19" max="16384" width="9" style="25"/>
  </cols>
  <sheetData>
    <row r="1" spans="1:9" ht="30" customHeight="1" thickBot="1" x14ac:dyDescent="0.35">
      <c r="A1" s="39" t="s">
        <v>52</v>
      </c>
      <c r="B1" s="40"/>
      <c r="C1" s="40"/>
      <c r="D1" s="40"/>
      <c r="E1" s="40"/>
      <c r="F1" s="40"/>
      <c r="G1" s="40"/>
      <c r="H1" s="40"/>
      <c r="I1" s="41"/>
    </row>
    <row r="2" spans="1:9" ht="25.05" customHeight="1" x14ac:dyDescent="0.3">
      <c r="A2" s="53" t="s">
        <v>0</v>
      </c>
      <c r="B2" s="55" t="s">
        <v>1</v>
      </c>
      <c r="C2" s="55" t="s">
        <v>9</v>
      </c>
      <c r="D2" s="55" t="s">
        <v>3</v>
      </c>
      <c r="E2" s="55" t="s">
        <v>8</v>
      </c>
      <c r="F2" s="55" t="s">
        <v>10</v>
      </c>
      <c r="G2" s="55" t="s">
        <v>19</v>
      </c>
      <c r="H2" s="55"/>
      <c r="I2" s="57" t="s">
        <v>7</v>
      </c>
    </row>
    <row r="3" spans="1:9" ht="25.05" customHeight="1" thickBot="1" x14ac:dyDescent="0.35">
      <c r="A3" s="54"/>
      <c r="B3" s="56"/>
      <c r="C3" s="56"/>
      <c r="D3" s="56"/>
      <c r="E3" s="56"/>
      <c r="F3" s="56"/>
      <c r="G3" s="28" t="s">
        <v>30</v>
      </c>
      <c r="H3" s="28" t="s">
        <v>43</v>
      </c>
      <c r="I3" s="58"/>
    </row>
    <row r="4" spans="1:9" ht="75" customHeight="1" x14ac:dyDescent="0.3">
      <c r="A4" s="59" t="s">
        <v>13</v>
      </c>
      <c r="B4" s="60"/>
      <c r="C4" s="11" t="s">
        <v>26</v>
      </c>
      <c r="D4" s="6"/>
      <c r="E4" s="5">
        <v>16000</v>
      </c>
      <c r="F4" s="4">
        <f>D4*E4</f>
        <v>0</v>
      </c>
      <c r="G4" s="4">
        <f>F4-H4</f>
        <v>0</v>
      </c>
      <c r="H4" s="4">
        <f>15000*D4*0.24</f>
        <v>0</v>
      </c>
      <c r="I4" s="37" t="s">
        <v>34</v>
      </c>
    </row>
    <row r="5" spans="1:9" ht="25.05" customHeight="1" thickBot="1" x14ac:dyDescent="0.35">
      <c r="A5" s="61" t="s">
        <v>5</v>
      </c>
      <c r="B5" s="62"/>
      <c r="C5" s="62"/>
      <c r="D5" s="62"/>
      <c r="E5" s="62"/>
      <c r="F5" s="63"/>
      <c r="G5" s="35">
        <v>0.77500000000000002</v>
      </c>
      <c r="H5" s="35">
        <v>0.22500000000000001</v>
      </c>
      <c r="I5" s="37"/>
    </row>
    <row r="6" spans="1:9" ht="25.05" customHeight="1" x14ac:dyDescent="0.3">
      <c r="A6" s="53" t="s">
        <v>0</v>
      </c>
      <c r="B6" s="55" t="s">
        <v>1</v>
      </c>
      <c r="C6" s="55" t="s">
        <v>9</v>
      </c>
      <c r="D6" s="55" t="s">
        <v>3</v>
      </c>
      <c r="E6" s="55" t="s">
        <v>8</v>
      </c>
      <c r="F6" s="55" t="s">
        <v>10</v>
      </c>
      <c r="G6" s="55" t="s">
        <v>2</v>
      </c>
      <c r="H6" s="55"/>
      <c r="I6" s="57" t="s">
        <v>7</v>
      </c>
    </row>
    <row r="7" spans="1:9" ht="25.05" customHeight="1" thickBot="1" x14ac:dyDescent="0.35">
      <c r="A7" s="54"/>
      <c r="B7" s="56"/>
      <c r="C7" s="56"/>
      <c r="D7" s="56"/>
      <c r="E7" s="56"/>
      <c r="F7" s="56"/>
      <c r="G7" s="28" t="s">
        <v>30</v>
      </c>
      <c r="H7" s="28" t="s">
        <v>43</v>
      </c>
      <c r="I7" s="58"/>
    </row>
    <row r="8" spans="1:9" ht="90" customHeight="1" x14ac:dyDescent="0.3">
      <c r="A8" s="59" t="s">
        <v>31</v>
      </c>
      <c r="B8" s="60"/>
      <c r="C8" s="11" t="s">
        <v>26</v>
      </c>
      <c r="D8" s="6"/>
      <c r="E8" s="5">
        <v>6000</v>
      </c>
      <c r="F8" s="4">
        <f>D8*E8</f>
        <v>0</v>
      </c>
      <c r="G8" s="4">
        <v>0</v>
      </c>
      <c r="H8" s="4">
        <f>F8</f>
        <v>0</v>
      </c>
      <c r="I8" s="64" t="s">
        <v>33</v>
      </c>
    </row>
    <row r="9" spans="1:9" ht="25.05" customHeight="1" thickBot="1" x14ac:dyDescent="0.35">
      <c r="A9" s="61" t="s">
        <v>5</v>
      </c>
      <c r="B9" s="62"/>
      <c r="C9" s="62"/>
      <c r="D9" s="62"/>
      <c r="E9" s="62"/>
      <c r="F9" s="63"/>
      <c r="G9" s="12">
        <v>0</v>
      </c>
      <c r="H9" s="12">
        <v>1</v>
      </c>
      <c r="I9" s="65"/>
    </row>
    <row r="10" spans="1:9" ht="25.05" customHeight="1" x14ac:dyDescent="0.3">
      <c r="A10" s="53" t="s">
        <v>0</v>
      </c>
      <c r="B10" s="55" t="s">
        <v>1</v>
      </c>
      <c r="C10" s="55" t="s">
        <v>9</v>
      </c>
      <c r="D10" s="55" t="s">
        <v>3</v>
      </c>
      <c r="E10" s="55" t="s">
        <v>8</v>
      </c>
      <c r="F10" s="55" t="s">
        <v>10</v>
      </c>
      <c r="G10" s="55" t="s">
        <v>2</v>
      </c>
      <c r="H10" s="55"/>
      <c r="I10" s="57" t="s">
        <v>7</v>
      </c>
    </row>
    <row r="11" spans="1:9" ht="25.05" customHeight="1" thickBot="1" x14ac:dyDescent="0.35">
      <c r="A11" s="54"/>
      <c r="B11" s="56"/>
      <c r="C11" s="56"/>
      <c r="D11" s="56"/>
      <c r="E11" s="56"/>
      <c r="F11" s="56"/>
      <c r="G11" s="28" t="s">
        <v>30</v>
      </c>
      <c r="H11" s="28" t="s">
        <v>4</v>
      </c>
      <c r="I11" s="58"/>
    </row>
    <row r="12" spans="1:9" ht="90" customHeight="1" x14ac:dyDescent="0.3">
      <c r="A12" s="59" t="s">
        <v>35</v>
      </c>
      <c r="B12" s="60"/>
      <c r="C12" s="11" t="s">
        <v>20</v>
      </c>
      <c r="D12" s="6"/>
      <c r="E12" s="5">
        <v>12500</v>
      </c>
      <c r="F12" s="4">
        <f>IFERROR(D12*E12,"")</f>
        <v>0</v>
      </c>
      <c r="G12" s="4">
        <v>0</v>
      </c>
      <c r="H12" s="4">
        <f>F12</f>
        <v>0</v>
      </c>
      <c r="I12" s="64" t="s">
        <v>46</v>
      </c>
    </row>
    <row r="13" spans="1:9" ht="25.05" customHeight="1" thickBot="1" x14ac:dyDescent="0.35">
      <c r="A13" s="61" t="s">
        <v>5</v>
      </c>
      <c r="B13" s="62"/>
      <c r="C13" s="62"/>
      <c r="D13" s="62"/>
      <c r="E13" s="62"/>
      <c r="F13" s="63"/>
      <c r="G13" s="12">
        <v>0</v>
      </c>
      <c r="H13" s="12">
        <v>1</v>
      </c>
      <c r="I13" s="65"/>
    </row>
    <row r="14" spans="1:9" ht="25.05" customHeight="1" x14ac:dyDescent="0.3">
      <c r="A14" s="53" t="s">
        <v>0</v>
      </c>
      <c r="B14" s="55" t="s">
        <v>1</v>
      </c>
      <c r="C14" s="55" t="s">
        <v>9</v>
      </c>
      <c r="D14" s="55" t="s">
        <v>3</v>
      </c>
      <c r="E14" s="55" t="s">
        <v>8</v>
      </c>
      <c r="F14" s="55" t="s">
        <v>10</v>
      </c>
      <c r="G14" s="55" t="s">
        <v>2</v>
      </c>
      <c r="H14" s="55"/>
      <c r="I14" s="57" t="s">
        <v>7</v>
      </c>
    </row>
    <row r="15" spans="1:9" ht="25.05" customHeight="1" thickBot="1" x14ac:dyDescent="0.35">
      <c r="A15" s="54"/>
      <c r="B15" s="56"/>
      <c r="C15" s="56"/>
      <c r="D15" s="56"/>
      <c r="E15" s="56"/>
      <c r="F15" s="56"/>
      <c r="G15" s="28" t="s">
        <v>30</v>
      </c>
      <c r="H15" s="28" t="s">
        <v>43</v>
      </c>
      <c r="I15" s="58"/>
    </row>
    <row r="16" spans="1:9" ht="90" customHeight="1" x14ac:dyDescent="0.3">
      <c r="A16" s="59" t="s">
        <v>36</v>
      </c>
      <c r="B16" s="60"/>
      <c r="C16" s="11" t="s">
        <v>20</v>
      </c>
      <c r="D16" s="6"/>
      <c r="E16" s="5">
        <v>18000</v>
      </c>
      <c r="F16" s="4">
        <f>IFERROR(D16*E16,"")</f>
        <v>0</v>
      </c>
      <c r="G16" s="4">
        <v>0</v>
      </c>
      <c r="H16" s="4">
        <f>F16</f>
        <v>0</v>
      </c>
      <c r="I16" s="64" t="s">
        <v>46</v>
      </c>
    </row>
    <row r="17" spans="1:18" ht="25.05" customHeight="1" thickBot="1" x14ac:dyDescent="0.35">
      <c r="A17" s="61" t="s">
        <v>5</v>
      </c>
      <c r="B17" s="62"/>
      <c r="C17" s="62"/>
      <c r="D17" s="62"/>
      <c r="E17" s="62"/>
      <c r="F17" s="63"/>
      <c r="G17" s="12">
        <v>0</v>
      </c>
      <c r="H17" s="12">
        <v>1</v>
      </c>
      <c r="I17" s="65"/>
      <c r="J17" s="22"/>
    </row>
    <row r="18" spans="1:18" ht="25.05" customHeight="1" x14ac:dyDescent="0.3">
      <c r="A18" s="53" t="s">
        <v>0</v>
      </c>
      <c r="B18" s="55" t="s">
        <v>1</v>
      </c>
      <c r="C18" s="55" t="s">
        <v>9</v>
      </c>
      <c r="D18" s="55" t="s">
        <v>3</v>
      </c>
      <c r="E18" s="55" t="s">
        <v>8</v>
      </c>
      <c r="F18" s="55" t="s">
        <v>10</v>
      </c>
      <c r="G18" s="55" t="s">
        <v>2</v>
      </c>
      <c r="H18" s="55"/>
      <c r="I18" s="66" t="s">
        <v>7</v>
      </c>
    </row>
    <row r="19" spans="1:18" ht="25.05" customHeight="1" thickBot="1" x14ac:dyDescent="0.35">
      <c r="A19" s="54"/>
      <c r="B19" s="56"/>
      <c r="C19" s="56"/>
      <c r="D19" s="56"/>
      <c r="E19" s="56"/>
      <c r="F19" s="56"/>
      <c r="G19" s="28" t="s">
        <v>30</v>
      </c>
      <c r="H19" s="28" t="s">
        <v>43</v>
      </c>
      <c r="I19" s="58"/>
      <c r="K19" s="45" t="s">
        <v>37</v>
      </c>
      <c r="L19" s="45"/>
    </row>
    <row r="20" spans="1:18" ht="34.950000000000003" customHeight="1" x14ac:dyDescent="0.3">
      <c r="A20" s="30">
        <f>K20</f>
        <v>0</v>
      </c>
      <c r="B20" s="6"/>
      <c r="C20" s="6"/>
      <c r="D20" s="6"/>
      <c r="E20" s="2"/>
      <c r="F20" s="4">
        <f>D20*E20</f>
        <v>0</v>
      </c>
      <c r="G20" s="6"/>
      <c r="H20" s="2"/>
      <c r="I20" s="67" t="s">
        <v>48</v>
      </c>
      <c r="K20" s="70"/>
      <c r="L20" s="71" t="s">
        <v>41</v>
      </c>
    </row>
    <row r="21" spans="1:18" ht="34.950000000000003" customHeight="1" x14ac:dyDescent="0.3">
      <c r="A21" s="75" t="s">
        <v>24</v>
      </c>
      <c r="B21" s="7"/>
      <c r="C21" s="7"/>
      <c r="D21" s="6"/>
      <c r="E21" s="2"/>
      <c r="F21" s="4">
        <f>D21*E21</f>
        <v>0</v>
      </c>
      <c r="G21" s="6"/>
      <c r="H21" s="2"/>
      <c r="I21" s="68"/>
      <c r="K21" s="70"/>
      <c r="L21" s="71"/>
      <c r="R21" s="25" t="s">
        <v>38</v>
      </c>
    </row>
    <row r="22" spans="1:18" ht="34.950000000000003" customHeight="1" x14ac:dyDescent="0.3">
      <c r="A22" s="75"/>
      <c r="B22" s="7"/>
      <c r="C22" s="7"/>
      <c r="D22" s="6"/>
      <c r="E22" s="2"/>
      <c r="F22" s="4">
        <f>D22*E22</f>
        <v>0</v>
      </c>
      <c r="G22" s="6"/>
      <c r="H22" s="2"/>
      <c r="I22" s="68"/>
      <c r="R22" s="25" t="s">
        <v>39</v>
      </c>
    </row>
    <row r="23" spans="1:18" ht="34.950000000000003" customHeight="1" x14ac:dyDescent="0.3">
      <c r="A23" s="75"/>
      <c r="B23" s="7"/>
      <c r="C23" s="7"/>
      <c r="D23" s="6"/>
      <c r="E23" s="2"/>
      <c r="F23" s="4">
        <f>D23*E23</f>
        <v>0</v>
      </c>
      <c r="G23" s="6"/>
      <c r="H23" s="2"/>
      <c r="I23" s="68"/>
      <c r="R23" s="25" t="s">
        <v>40</v>
      </c>
    </row>
    <row r="24" spans="1:18" ht="34.950000000000003" customHeight="1" x14ac:dyDescent="0.3">
      <c r="A24" s="76"/>
      <c r="B24" s="7"/>
      <c r="C24" s="7"/>
      <c r="D24" s="7"/>
      <c r="E24" s="3"/>
      <c r="F24" s="4">
        <f>D24*E24</f>
        <v>0</v>
      </c>
      <c r="G24" s="6"/>
      <c r="H24" s="2"/>
      <c r="I24" s="68"/>
    </row>
    <row r="25" spans="1:18" ht="30" customHeight="1" x14ac:dyDescent="0.3">
      <c r="A25" s="77" t="s">
        <v>16</v>
      </c>
      <c r="B25" s="78"/>
      <c r="C25" s="78"/>
      <c r="D25" s="78"/>
      <c r="E25" s="79"/>
      <c r="F25" s="23">
        <f>SUM(F20:F24)</f>
        <v>0</v>
      </c>
      <c r="G25" s="23">
        <f>SUM(G20:G24)</f>
        <v>0</v>
      </c>
      <c r="H25" s="23">
        <f>SUM(H20:H24)</f>
        <v>0</v>
      </c>
      <c r="I25" s="68"/>
    </row>
    <row r="26" spans="1:18" ht="25.05" customHeight="1" thickBot="1" x14ac:dyDescent="0.35">
      <c r="A26" s="61" t="s">
        <v>5</v>
      </c>
      <c r="B26" s="62"/>
      <c r="C26" s="62"/>
      <c r="D26" s="62"/>
      <c r="E26" s="62"/>
      <c r="F26" s="63"/>
      <c r="G26" s="12" t="str">
        <f>IFERROR(G25/($G$25+$H$25),"")</f>
        <v/>
      </c>
      <c r="H26" s="12" t="str">
        <f>IFERROR(H25/($G$25+$H$25),"")</f>
        <v/>
      </c>
      <c r="I26" s="68"/>
    </row>
    <row r="27" spans="1:18" ht="25.05" customHeight="1" x14ac:dyDescent="0.3">
      <c r="A27" s="53" t="s">
        <v>0</v>
      </c>
      <c r="B27" s="55" t="s">
        <v>1</v>
      </c>
      <c r="C27" s="55" t="s">
        <v>9</v>
      </c>
      <c r="D27" s="55" t="s">
        <v>3</v>
      </c>
      <c r="E27" s="55" t="s">
        <v>8</v>
      </c>
      <c r="F27" s="55" t="s">
        <v>10</v>
      </c>
      <c r="G27" s="55" t="s">
        <v>11</v>
      </c>
      <c r="H27" s="55"/>
      <c r="I27" s="68"/>
    </row>
    <row r="28" spans="1:18" ht="25.05" customHeight="1" thickBot="1" x14ac:dyDescent="0.35">
      <c r="A28" s="54"/>
      <c r="B28" s="56"/>
      <c r="C28" s="56"/>
      <c r="D28" s="56"/>
      <c r="E28" s="56"/>
      <c r="F28" s="56"/>
      <c r="G28" s="28" t="s">
        <v>30</v>
      </c>
      <c r="H28" s="28" t="s">
        <v>43</v>
      </c>
      <c r="I28" s="68"/>
    </row>
    <row r="29" spans="1:18" ht="34.950000000000003" customHeight="1" x14ac:dyDescent="0.3">
      <c r="A29" s="30">
        <f>K20</f>
        <v>0</v>
      </c>
      <c r="B29" s="6"/>
      <c r="C29" s="6"/>
      <c r="D29" s="6"/>
      <c r="E29" s="2"/>
      <c r="F29" s="4">
        <f>D29*E29</f>
        <v>0</v>
      </c>
      <c r="G29" s="6"/>
      <c r="H29" s="2"/>
      <c r="I29" s="68"/>
    </row>
    <row r="30" spans="1:18" ht="34.950000000000003" customHeight="1" x14ac:dyDescent="0.3">
      <c r="A30" s="75" t="s">
        <v>47</v>
      </c>
      <c r="B30" s="6"/>
      <c r="C30" s="6"/>
      <c r="D30" s="6"/>
      <c r="E30" s="2"/>
      <c r="F30" s="4">
        <f>D30*E30</f>
        <v>0</v>
      </c>
      <c r="G30" s="6"/>
      <c r="H30" s="2"/>
      <c r="I30" s="68"/>
    </row>
    <row r="31" spans="1:18" ht="34.950000000000003" customHeight="1" x14ac:dyDescent="0.3">
      <c r="A31" s="76"/>
      <c r="B31" s="6"/>
      <c r="C31" s="6"/>
      <c r="D31" s="6"/>
      <c r="E31" s="2"/>
      <c r="F31" s="4">
        <f>D31*E31</f>
        <v>0</v>
      </c>
      <c r="G31" s="6"/>
      <c r="H31" s="2"/>
      <c r="I31" s="68"/>
    </row>
    <row r="32" spans="1:18" ht="30" customHeight="1" x14ac:dyDescent="0.3">
      <c r="A32" s="77" t="s">
        <v>16</v>
      </c>
      <c r="B32" s="78"/>
      <c r="C32" s="78"/>
      <c r="D32" s="78"/>
      <c r="E32" s="79"/>
      <c r="F32" s="23">
        <f>SUM(F29:F31)</f>
        <v>0</v>
      </c>
      <c r="G32" s="23">
        <f>SUM(G27:G31)</f>
        <v>0</v>
      </c>
      <c r="H32" s="23">
        <f>SUM(H27:H31)</f>
        <v>0</v>
      </c>
      <c r="I32" s="68"/>
    </row>
    <row r="33" spans="1:9" ht="25.05" customHeight="1" thickBot="1" x14ac:dyDescent="0.35">
      <c r="A33" s="61" t="s">
        <v>5</v>
      </c>
      <c r="B33" s="62"/>
      <c r="C33" s="62"/>
      <c r="D33" s="62"/>
      <c r="E33" s="62"/>
      <c r="F33" s="63"/>
      <c r="G33" s="12" t="str">
        <f>IFERROR(G32/($G$32+$H$32),"")</f>
        <v/>
      </c>
      <c r="H33" s="12" t="str">
        <f>IFERROR(H32/($G$32+$H$32),"")</f>
        <v/>
      </c>
      <c r="I33" s="69"/>
    </row>
    <row r="34" spans="1:9" ht="30" customHeight="1" thickBot="1" x14ac:dyDescent="0.35">
      <c r="A34" s="42" t="s">
        <v>12</v>
      </c>
      <c r="B34" s="43"/>
      <c r="C34" s="43"/>
      <c r="D34" s="43"/>
      <c r="E34" s="43"/>
      <c r="F34" s="43"/>
      <c r="G34" s="43"/>
      <c r="H34" s="43"/>
      <c r="I34" s="44"/>
    </row>
    <row r="35" spans="1:9" ht="30" customHeight="1" thickBot="1" x14ac:dyDescent="0.35">
      <c r="A35" s="73" t="s">
        <v>6</v>
      </c>
      <c r="B35" s="73"/>
      <c r="C35" s="73"/>
      <c r="D35" s="73"/>
      <c r="E35" s="73" t="s">
        <v>42</v>
      </c>
      <c r="F35" s="73"/>
      <c r="G35" s="73"/>
      <c r="H35" s="73"/>
      <c r="I35" s="32" t="s">
        <v>44</v>
      </c>
    </row>
    <row r="36" spans="1:9" ht="39.9" customHeight="1" thickBot="1" x14ac:dyDescent="0.35">
      <c r="A36" s="72">
        <f>IFERROR(E36+I36,"")</f>
        <v>0</v>
      </c>
      <c r="B36" s="73"/>
      <c r="C36" s="73"/>
      <c r="D36" s="73"/>
      <c r="E36" s="74">
        <f>IFERROR(G4+G8+G12+G16+G25+G32,"")</f>
        <v>0</v>
      </c>
      <c r="F36" s="74"/>
      <c r="G36" s="74"/>
      <c r="H36" s="74"/>
      <c r="I36" s="31">
        <f>IFERROR(H4+H8+H12+H16+H25+H32,"")</f>
        <v>0</v>
      </c>
    </row>
    <row r="37" spans="1:9" s="16" customFormat="1" ht="25.05" customHeight="1" x14ac:dyDescent="0.3">
      <c r="A37" s="15" t="s">
        <v>15</v>
      </c>
      <c r="B37" s="15"/>
      <c r="D37" s="16" t="s">
        <v>21</v>
      </c>
      <c r="E37" s="17"/>
      <c r="H37" s="17" t="s">
        <v>17</v>
      </c>
    </row>
  </sheetData>
  <sheetProtection algorithmName="SHA-512" hashValue="jvT/cnm+j+iR++4J1kmCMY3r79ZX9ORLp1DdhzS0/06xr0x21pUuxINf281CNcWPOEiSSqZ59rfxwRc+J5Fjpw==" saltValue="waN9VnlqPq89RVF2yj65aQ==" spinCount="100000" sheet="1" selectLockedCells="1"/>
  <mergeCells count="75">
    <mergeCell ref="A36:D36"/>
    <mergeCell ref="E36:H36"/>
    <mergeCell ref="A21:A24"/>
    <mergeCell ref="A30:A31"/>
    <mergeCell ref="A32:E32"/>
    <mergeCell ref="A33:F33"/>
    <mergeCell ref="A34:I34"/>
    <mergeCell ref="A35:D35"/>
    <mergeCell ref="E35:H35"/>
    <mergeCell ref="B27:B28"/>
    <mergeCell ref="C27:C28"/>
    <mergeCell ref="D27:D28"/>
    <mergeCell ref="E27:E28"/>
    <mergeCell ref="F27:F28"/>
    <mergeCell ref="G27:H27"/>
    <mergeCell ref="A25:E25"/>
    <mergeCell ref="G18:H18"/>
    <mergeCell ref="I18:I19"/>
    <mergeCell ref="K19:L19"/>
    <mergeCell ref="I20:I33"/>
    <mergeCell ref="K20:K21"/>
    <mergeCell ref="L20:L21"/>
    <mergeCell ref="A26:F26"/>
    <mergeCell ref="A27:A28"/>
    <mergeCell ref="A18:A19"/>
    <mergeCell ref="B18:B19"/>
    <mergeCell ref="C18:C19"/>
    <mergeCell ref="D18:D19"/>
    <mergeCell ref="E18:E19"/>
    <mergeCell ref="F18:F19"/>
    <mergeCell ref="A16:B16"/>
    <mergeCell ref="I16:I17"/>
    <mergeCell ref="A17:F17"/>
    <mergeCell ref="A14:A15"/>
    <mergeCell ref="B14:B15"/>
    <mergeCell ref="C14:C15"/>
    <mergeCell ref="D14:D15"/>
    <mergeCell ref="E14:E15"/>
    <mergeCell ref="A12:B12"/>
    <mergeCell ref="I12:I13"/>
    <mergeCell ref="A13:F13"/>
    <mergeCell ref="F14:F15"/>
    <mergeCell ref="G14:H14"/>
    <mergeCell ref="I14:I15"/>
    <mergeCell ref="A8:B8"/>
    <mergeCell ref="I8:I9"/>
    <mergeCell ref="A9:F9"/>
    <mergeCell ref="A10:A11"/>
    <mergeCell ref="B10:B11"/>
    <mergeCell ref="C10:C11"/>
    <mergeCell ref="D10:D11"/>
    <mergeCell ref="E10:E11"/>
    <mergeCell ref="F10:F11"/>
    <mergeCell ref="G10:H10"/>
    <mergeCell ref="I10:I11"/>
    <mergeCell ref="A4:B4"/>
    <mergeCell ref="I4:I5"/>
    <mergeCell ref="A5:F5"/>
    <mergeCell ref="A6:A7"/>
    <mergeCell ref="B6:B7"/>
    <mergeCell ref="C6:C7"/>
    <mergeCell ref="D6:D7"/>
    <mergeCell ref="E6:E7"/>
    <mergeCell ref="F6:F7"/>
    <mergeCell ref="G6:H6"/>
    <mergeCell ref="I6:I7"/>
    <mergeCell ref="A1:I1"/>
    <mergeCell ref="A2:A3"/>
    <mergeCell ref="B2:B3"/>
    <mergeCell ref="C2:C3"/>
    <mergeCell ref="D2:D3"/>
    <mergeCell ref="E2:E3"/>
    <mergeCell ref="F2:F3"/>
    <mergeCell ref="G2:H2"/>
    <mergeCell ref="I2:I3"/>
  </mergeCells>
  <phoneticPr fontId="2" type="noConversion"/>
  <conditionalFormatting sqref="B20:E24 B29:E31">
    <cfRule type="containsBlanks" dxfId="31" priority="8" stopIfTrue="1">
      <formula>LEN(TRIM(B20))=0</formula>
    </cfRule>
  </conditionalFormatting>
  <conditionalFormatting sqref="D4">
    <cfRule type="containsBlanks" dxfId="30" priority="7">
      <formula>LEN(TRIM(D4))=0</formula>
    </cfRule>
  </conditionalFormatting>
  <conditionalFormatting sqref="D8">
    <cfRule type="containsBlanks" dxfId="29" priority="6">
      <formula>LEN(TRIM(D8))=0</formula>
    </cfRule>
  </conditionalFormatting>
  <conditionalFormatting sqref="D12">
    <cfRule type="containsBlanks" dxfId="28" priority="5">
      <formula>LEN(TRIM(D12))=0</formula>
    </cfRule>
  </conditionalFormatting>
  <conditionalFormatting sqref="D16">
    <cfRule type="containsBlanks" dxfId="27" priority="4">
      <formula>LEN(TRIM(D16))=0</formula>
    </cfRule>
  </conditionalFormatting>
  <conditionalFormatting sqref="K20">
    <cfRule type="containsBlanks" dxfId="26" priority="3" stopIfTrue="1">
      <formula>LEN(TRIM(K20))=0</formula>
    </cfRule>
  </conditionalFormatting>
  <conditionalFormatting sqref="G20:H24">
    <cfRule type="containsBlanks" dxfId="1" priority="2" stopIfTrue="1">
      <formula>LEN(TRIM(G20))=0</formula>
    </cfRule>
  </conditionalFormatting>
  <conditionalFormatting sqref="G29:H31">
    <cfRule type="containsBlanks" dxfId="0" priority="1" stopIfTrue="1">
      <formula>LEN(TRIM(G29))=0</formula>
    </cfRule>
  </conditionalFormatting>
  <dataValidations count="2">
    <dataValidation type="list" allowBlank="1" showInputMessage="1" showErrorMessage="1" sqref="K20:K21" xr:uid="{0C74792B-44F6-4DA4-A40D-ACB426D434FF}">
      <formula1>$R$21:$R$23</formula1>
    </dataValidation>
    <dataValidation type="custom" allowBlank="1" showInputMessage="1" showErrorMessage="1" sqref="G22:G24" xr:uid="{CC80771C-0AD2-4367-A67D-8D264B6F0AC8}">
      <formula1>$L22=F22</formula1>
    </dataValidation>
  </dataValidations>
  <printOptions horizontalCentered="1"/>
  <pageMargins left="0.23622047244094491" right="0.23622047244094491" top="0.59055118110236227" bottom="0.59055118110236227" header="0.31496062992125984" footer="0.31496062992125984"/>
  <pageSetup paperSize="9" scale="83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7EC94-C1A8-4FF9-95D5-7362D6DDB6F6}">
  <sheetPr>
    <pageSetUpPr fitToPage="1"/>
  </sheetPr>
  <dimension ref="A1:R37"/>
  <sheetViews>
    <sheetView topLeftCell="A22" zoomScale="80" zoomScaleNormal="80" workbookViewId="0">
      <selection activeCell="G29" sqref="G29:H31"/>
    </sheetView>
  </sheetViews>
  <sheetFormatPr defaultColWidth="9" defaultRowHeight="16.2" x14ac:dyDescent="0.3"/>
  <cols>
    <col min="1" max="1" width="12.77734375" style="25" customWidth="1"/>
    <col min="2" max="2" width="13.77734375" style="25" customWidth="1"/>
    <col min="3" max="3" width="6.109375" style="25" customWidth="1"/>
    <col min="4" max="4" width="10.88671875" style="25" customWidth="1"/>
    <col min="5" max="5" width="10" style="25" customWidth="1"/>
    <col min="6" max="6" width="10.88671875" style="25" customWidth="1"/>
    <col min="7" max="8" width="12.77734375" style="25" customWidth="1"/>
    <col min="9" max="9" width="30.6640625" style="25" customWidth="1"/>
    <col min="10" max="10" width="9" style="25"/>
    <col min="11" max="11" width="10.6640625" style="25" customWidth="1"/>
    <col min="12" max="17" width="9" style="25"/>
    <col min="18" max="18" width="0" style="25" hidden="1" customWidth="1"/>
    <col min="19" max="16384" width="9" style="25"/>
  </cols>
  <sheetData>
    <row r="1" spans="1:9" ht="30" customHeight="1" thickBot="1" x14ac:dyDescent="0.35">
      <c r="A1" s="39" t="s">
        <v>51</v>
      </c>
      <c r="B1" s="40"/>
      <c r="C1" s="40"/>
      <c r="D1" s="40"/>
      <c r="E1" s="40"/>
      <c r="F1" s="40"/>
      <c r="G1" s="40"/>
      <c r="H1" s="40"/>
      <c r="I1" s="41"/>
    </row>
    <row r="2" spans="1:9" ht="25.05" customHeight="1" x14ac:dyDescent="0.3">
      <c r="A2" s="53" t="s">
        <v>0</v>
      </c>
      <c r="B2" s="55" t="s">
        <v>1</v>
      </c>
      <c r="C2" s="55" t="s">
        <v>9</v>
      </c>
      <c r="D2" s="55" t="s">
        <v>3</v>
      </c>
      <c r="E2" s="55" t="s">
        <v>8</v>
      </c>
      <c r="F2" s="55" t="s">
        <v>10</v>
      </c>
      <c r="G2" s="55" t="s">
        <v>19</v>
      </c>
      <c r="H2" s="55"/>
      <c r="I2" s="57" t="s">
        <v>7</v>
      </c>
    </row>
    <row r="3" spans="1:9" ht="25.05" customHeight="1" thickBot="1" x14ac:dyDescent="0.35">
      <c r="A3" s="54"/>
      <c r="B3" s="56"/>
      <c r="C3" s="56"/>
      <c r="D3" s="56"/>
      <c r="E3" s="56"/>
      <c r="F3" s="56"/>
      <c r="G3" s="28" t="s">
        <v>30</v>
      </c>
      <c r="H3" s="28" t="s">
        <v>4</v>
      </c>
      <c r="I3" s="58"/>
    </row>
    <row r="4" spans="1:9" ht="75" customHeight="1" x14ac:dyDescent="0.3">
      <c r="A4" s="59" t="s">
        <v>13</v>
      </c>
      <c r="B4" s="60"/>
      <c r="C4" s="11" t="s">
        <v>26</v>
      </c>
      <c r="D4" s="6"/>
      <c r="E4" s="5">
        <v>16000</v>
      </c>
      <c r="F4" s="4">
        <f>D4*E4</f>
        <v>0</v>
      </c>
      <c r="G4" s="4">
        <f>F4-H4</f>
        <v>0</v>
      </c>
      <c r="H4" s="4">
        <f>15000*D4*0.24</f>
        <v>0</v>
      </c>
      <c r="I4" s="37" t="s">
        <v>34</v>
      </c>
    </row>
    <row r="5" spans="1:9" ht="25.05" customHeight="1" thickBot="1" x14ac:dyDescent="0.35">
      <c r="A5" s="61" t="s">
        <v>5</v>
      </c>
      <c r="B5" s="62"/>
      <c r="C5" s="62"/>
      <c r="D5" s="62"/>
      <c r="E5" s="62"/>
      <c r="F5" s="63"/>
      <c r="G5" s="35">
        <v>0.77500000000000002</v>
      </c>
      <c r="H5" s="35">
        <v>0.22500000000000001</v>
      </c>
      <c r="I5" s="37"/>
    </row>
    <row r="6" spans="1:9" ht="25.05" customHeight="1" x14ac:dyDescent="0.3">
      <c r="A6" s="53" t="s">
        <v>0</v>
      </c>
      <c r="B6" s="55" t="s">
        <v>1</v>
      </c>
      <c r="C6" s="55" t="s">
        <v>9</v>
      </c>
      <c r="D6" s="55" t="s">
        <v>3</v>
      </c>
      <c r="E6" s="55" t="s">
        <v>8</v>
      </c>
      <c r="F6" s="55" t="s">
        <v>10</v>
      </c>
      <c r="G6" s="55" t="s">
        <v>2</v>
      </c>
      <c r="H6" s="55"/>
      <c r="I6" s="57" t="s">
        <v>7</v>
      </c>
    </row>
    <row r="7" spans="1:9" ht="25.05" customHeight="1" thickBot="1" x14ac:dyDescent="0.35">
      <c r="A7" s="54"/>
      <c r="B7" s="56"/>
      <c r="C7" s="56"/>
      <c r="D7" s="56"/>
      <c r="E7" s="56"/>
      <c r="F7" s="56"/>
      <c r="G7" s="28" t="s">
        <v>30</v>
      </c>
      <c r="H7" s="28" t="s">
        <v>4</v>
      </c>
      <c r="I7" s="58"/>
    </row>
    <row r="8" spans="1:9" ht="90" customHeight="1" x14ac:dyDescent="0.3">
      <c r="A8" s="59" t="s">
        <v>31</v>
      </c>
      <c r="B8" s="60"/>
      <c r="C8" s="11" t="s">
        <v>26</v>
      </c>
      <c r="D8" s="6"/>
      <c r="E8" s="5">
        <v>6000</v>
      </c>
      <c r="F8" s="4">
        <f>D8*E8</f>
        <v>0</v>
      </c>
      <c r="G8" s="4">
        <v>0</v>
      </c>
      <c r="H8" s="4">
        <f>F8</f>
        <v>0</v>
      </c>
      <c r="I8" s="64" t="s">
        <v>33</v>
      </c>
    </row>
    <row r="9" spans="1:9" ht="25.05" customHeight="1" thickBot="1" x14ac:dyDescent="0.35">
      <c r="A9" s="61" t="s">
        <v>5</v>
      </c>
      <c r="B9" s="62"/>
      <c r="C9" s="62"/>
      <c r="D9" s="62"/>
      <c r="E9" s="62"/>
      <c r="F9" s="63"/>
      <c r="G9" s="12">
        <v>0</v>
      </c>
      <c r="H9" s="12">
        <v>1</v>
      </c>
      <c r="I9" s="65"/>
    </row>
    <row r="10" spans="1:9" ht="25.05" customHeight="1" x14ac:dyDescent="0.3">
      <c r="A10" s="53" t="s">
        <v>0</v>
      </c>
      <c r="B10" s="55" t="s">
        <v>1</v>
      </c>
      <c r="C10" s="55" t="s">
        <v>9</v>
      </c>
      <c r="D10" s="55" t="s">
        <v>3</v>
      </c>
      <c r="E10" s="55" t="s">
        <v>8</v>
      </c>
      <c r="F10" s="55" t="s">
        <v>10</v>
      </c>
      <c r="G10" s="55" t="s">
        <v>2</v>
      </c>
      <c r="H10" s="55"/>
      <c r="I10" s="57" t="s">
        <v>7</v>
      </c>
    </row>
    <row r="11" spans="1:9" ht="25.05" customHeight="1" thickBot="1" x14ac:dyDescent="0.35">
      <c r="A11" s="54"/>
      <c r="B11" s="56"/>
      <c r="C11" s="56"/>
      <c r="D11" s="56"/>
      <c r="E11" s="56"/>
      <c r="F11" s="56"/>
      <c r="G11" s="28" t="s">
        <v>30</v>
      </c>
      <c r="H11" s="28" t="s">
        <v>4</v>
      </c>
      <c r="I11" s="58"/>
    </row>
    <row r="12" spans="1:9" ht="90" customHeight="1" x14ac:dyDescent="0.3">
      <c r="A12" s="59" t="s">
        <v>35</v>
      </c>
      <c r="B12" s="60"/>
      <c r="C12" s="11" t="s">
        <v>20</v>
      </c>
      <c r="D12" s="6"/>
      <c r="E12" s="5">
        <v>25000</v>
      </c>
      <c r="F12" s="4">
        <f>IFERROR(D12*E12,"")</f>
        <v>0</v>
      </c>
      <c r="G12" s="4">
        <v>0</v>
      </c>
      <c r="H12" s="4">
        <f>F12</f>
        <v>0</v>
      </c>
      <c r="I12" s="64" t="s">
        <v>46</v>
      </c>
    </row>
    <row r="13" spans="1:9" ht="25.05" customHeight="1" thickBot="1" x14ac:dyDescent="0.35">
      <c r="A13" s="61" t="s">
        <v>5</v>
      </c>
      <c r="B13" s="62"/>
      <c r="C13" s="62"/>
      <c r="D13" s="62"/>
      <c r="E13" s="62"/>
      <c r="F13" s="63"/>
      <c r="G13" s="12">
        <v>0</v>
      </c>
      <c r="H13" s="12">
        <v>1</v>
      </c>
      <c r="I13" s="65"/>
    </row>
    <row r="14" spans="1:9" ht="25.05" customHeight="1" x14ac:dyDescent="0.3">
      <c r="A14" s="53" t="s">
        <v>0</v>
      </c>
      <c r="B14" s="55" t="s">
        <v>1</v>
      </c>
      <c r="C14" s="55" t="s">
        <v>9</v>
      </c>
      <c r="D14" s="55" t="s">
        <v>3</v>
      </c>
      <c r="E14" s="55" t="s">
        <v>8</v>
      </c>
      <c r="F14" s="55" t="s">
        <v>10</v>
      </c>
      <c r="G14" s="55" t="s">
        <v>2</v>
      </c>
      <c r="H14" s="55"/>
      <c r="I14" s="57" t="s">
        <v>7</v>
      </c>
    </row>
    <row r="15" spans="1:9" ht="25.05" customHeight="1" thickBot="1" x14ac:dyDescent="0.35">
      <c r="A15" s="54"/>
      <c r="B15" s="56"/>
      <c r="C15" s="56"/>
      <c r="D15" s="56"/>
      <c r="E15" s="56"/>
      <c r="F15" s="56"/>
      <c r="G15" s="28" t="s">
        <v>30</v>
      </c>
      <c r="H15" s="28" t="s">
        <v>4</v>
      </c>
      <c r="I15" s="58"/>
    </row>
    <row r="16" spans="1:9" ht="90" customHeight="1" x14ac:dyDescent="0.3">
      <c r="A16" s="59" t="s">
        <v>36</v>
      </c>
      <c r="B16" s="60"/>
      <c r="C16" s="11" t="s">
        <v>20</v>
      </c>
      <c r="D16" s="6"/>
      <c r="E16" s="5">
        <v>18000</v>
      </c>
      <c r="F16" s="4">
        <f>IFERROR(D16*E16,"")</f>
        <v>0</v>
      </c>
      <c r="G16" s="4">
        <v>0</v>
      </c>
      <c r="H16" s="4">
        <f>F16</f>
        <v>0</v>
      </c>
      <c r="I16" s="64" t="s">
        <v>46</v>
      </c>
    </row>
    <row r="17" spans="1:18" ht="25.05" customHeight="1" thickBot="1" x14ac:dyDescent="0.35">
      <c r="A17" s="61" t="s">
        <v>5</v>
      </c>
      <c r="B17" s="62"/>
      <c r="C17" s="62"/>
      <c r="D17" s="62"/>
      <c r="E17" s="62"/>
      <c r="F17" s="63"/>
      <c r="G17" s="12">
        <v>0</v>
      </c>
      <c r="H17" s="12">
        <v>1</v>
      </c>
      <c r="I17" s="65"/>
      <c r="J17" s="22"/>
    </row>
    <row r="18" spans="1:18" ht="25.05" customHeight="1" x14ac:dyDescent="0.3">
      <c r="A18" s="53" t="s">
        <v>0</v>
      </c>
      <c r="B18" s="55" t="s">
        <v>1</v>
      </c>
      <c r="C18" s="55" t="s">
        <v>9</v>
      </c>
      <c r="D18" s="55" t="s">
        <v>3</v>
      </c>
      <c r="E18" s="55" t="s">
        <v>8</v>
      </c>
      <c r="F18" s="55" t="s">
        <v>10</v>
      </c>
      <c r="G18" s="55" t="s">
        <v>2</v>
      </c>
      <c r="H18" s="55"/>
      <c r="I18" s="66" t="s">
        <v>7</v>
      </c>
    </row>
    <row r="19" spans="1:18" ht="25.05" customHeight="1" thickBot="1" x14ac:dyDescent="0.35">
      <c r="A19" s="54"/>
      <c r="B19" s="56"/>
      <c r="C19" s="56"/>
      <c r="D19" s="56"/>
      <c r="E19" s="56"/>
      <c r="F19" s="56"/>
      <c r="G19" s="28" t="s">
        <v>30</v>
      </c>
      <c r="H19" s="28" t="s">
        <v>4</v>
      </c>
      <c r="I19" s="58"/>
      <c r="K19" s="45" t="s">
        <v>37</v>
      </c>
      <c r="L19" s="45"/>
    </row>
    <row r="20" spans="1:18" ht="34.950000000000003" customHeight="1" x14ac:dyDescent="0.3">
      <c r="A20" s="30">
        <f>K20</f>
        <v>0</v>
      </c>
      <c r="B20" s="6"/>
      <c r="C20" s="6"/>
      <c r="D20" s="6"/>
      <c r="E20" s="2"/>
      <c r="F20" s="4">
        <f>D20*E20</f>
        <v>0</v>
      </c>
      <c r="G20" s="6"/>
      <c r="H20" s="2"/>
      <c r="I20" s="67" t="s">
        <v>48</v>
      </c>
      <c r="K20" s="70"/>
      <c r="L20" s="71" t="s">
        <v>41</v>
      </c>
    </row>
    <row r="21" spans="1:18" ht="34.950000000000003" customHeight="1" x14ac:dyDescent="0.3">
      <c r="A21" s="75" t="s">
        <v>24</v>
      </c>
      <c r="B21" s="7"/>
      <c r="C21" s="7"/>
      <c r="D21" s="6"/>
      <c r="E21" s="2"/>
      <c r="F21" s="4">
        <f>D21*E21</f>
        <v>0</v>
      </c>
      <c r="G21" s="6"/>
      <c r="H21" s="2"/>
      <c r="I21" s="68"/>
      <c r="K21" s="70"/>
      <c r="L21" s="71"/>
      <c r="R21" s="25" t="s">
        <v>38</v>
      </c>
    </row>
    <row r="22" spans="1:18" ht="34.950000000000003" customHeight="1" x14ac:dyDescent="0.3">
      <c r="A22" s="75"/>
      <c r="B22" s="7"/>
      <c r="C22" s="7"/>
      <c r="D22" s="6"/>
      <c r="E22" s="2"/>
      <c r="F22" s="4">
        <f>D22*E22</f>
        <v>0</v>
      </c>
      <c r="G22" s="6"/>
      <c r="H22" s="2"/>
      <c r="I22" s="68"/>
      <c r="R22" s="25" t="s">
        <v>39</v>
      </c>
    </row>
    <row r="23" spans="1:18" ht="34.950000000000003" customHeight="1" x14ac:dyDescent="0.3">
      <c r="A23" s="75"/>
      <c r="B23" s="7"/>
      <c r="C23" s="7"/>
      <c r="D23" s="6"/>
      <c r="E23" s="2"/>
      <c r="F23" s="4">
        <f>D23*E23</f>
        <v>0</v>
      </c>
      <c r="G23" s="6"/>
      <c r="H23" s="2"/>
      <c r="I23" s="68"/>
      <c r="R23" s="25" t="s">
        <v>40</v>
      </c>
    </row>
    <row r="24" spans="1:18" ht="34.950000000000003" customHeight="1" x14ac:dyDescent="0.3">
      <c r="A24" s="76"/>
      <c r="B24" s="7"/>
      <c r="C24" s="7"/>
      <c r="D24" s="7"/>
      <c r="E24" s="3"/>
      <c r="F24" s="4">
        <f>D24*E24</f>
        <v>0</v>
      </c>
      <c r="G24" s="6"/>
      <c r="H24" s="2"/>
      <c r="I24" s="68"/>
    </row>
    <row r="25" spans="1:18" ht="30" customHeight="1" x14ac:dyDescent="0.3">
      <c r="A25" s="77" t="s">
        <v>16</v>
      </c>
      <c r="B25" s="78"/>
      <c r="C25" s="78"/>
      <c r="D25" s="78"/>
      <c r="E25" s="79"/>
      <c r="F25" s="23">
        <f>SUM(F20:F24)</f>
        <v>0</v>
      </c>
      <c r="G25" s="23">
        <f>SUM(G20:G24)</f>
        <v>0</v>
      </c>
      <c r="H25" s="23">
        <f>SUM(H20:H24)</f>
        <v>0</v>
      </c>
      <c r="I25" s="68"/>
    </row>
    <row r="26" spans="1:18" ht="25.05" customHeight="1" thickBot="1" x14ac:dyDescent="0.35">
      <c r="A26" s="61" t="s">
        <v>5</v>
      </c>
      <c r="B26" s="62"/>
      <c r="C26" s="62"/>
      <c r="D26" s="62"/>
      <c r="E26" s="62"/>
      <c r="F26" s="63"/>
      <c r="G26" s="12" t="str">
        <f>IFERROR(G25/($G$25+$H$25),"")</f>
        <v/>
      </c>
      <c r="H26" s="12" t="str">
        <f>IFERROR(H25/($G$25+$H$25),"")</f>
        <v/>
      </c>
      <c r="I26" s="68"/>
    </row>
    <row r="27" spans="1:18" ht="25.05" customHeight="1" x14ac:dyDescent="0.3">
      <c r="A27" s="53" t="s">
        <v>0</v>
      </c>
      <c r="B27" s="55" t="s">
        <v>1</v>
      </c>
      <c r="C27" s="55" t="s">
        <v>9</v>
      </c>
      <c r="D27" s="55" t="s">
        <v>3</v>
      </c>
      <c r="E27" s="55" t="s">
        <v>8</v>
      </c>
      <c r="F27" s="55" t="s">
        <v>10</v>
      </c>
      <c r="G27" s="55" t="s">
        <v>11</v>
      </c>
      <c r="H27" s="55"/>
      <c r="I27" s="68"/>
    </row>
    <row r="28" spans="1:18" ht="25.05" customHeight="1" thickBot="1" x14ac:dyDescent="0.35">
      <c r="A28" s="54"/>
      <c r="B28" s="56"/>
      <c r="C28" s="56"/>
      <c r="D28" s="56"/>
      <c r="E28" s="56"/>
      <c r="F28" s="56"/>
      <c r="G28" s="28" t="s">
        <v>30</v>
      </c>
      <c r="H28" s="28" t="s">
        <v>4</v>
      </c>
      <c r="I28" s="68"/>
    </row>
    <row r="29" spans="1:18" ht="34.950000000000003" customHeight="1" x14ac:dyDescent="0.3">
      <c r="A29" s="30">
        <f>K20</f>
        <v>0</v>
      </c>
      <c r="B29" s="6"/>
      <c r="C29" s="6"/>
      <c r="D29" s="6"/>
      <c r="E29" s="2"/>
      <c r="F29" s="4">
        <f>D29*E29</f>
        <v>0</v>
      </c>
      <c r="G29" s="6"/>
      <c r="H29" s="2"/>
      <c r="I29" s="68"/>
    </row>
    <row r="30" spans="1:18" ht="34.950000000000003" customHeight="1" x14ac:dyDescent="0.3">
      <c r="A30" s="75" t="s">
        <v>47</v>
      </c>
      <c r="B30" s="6"/>
      <c r="C30" s="6"/>
      <c r="D30" s="6"/>
      <c r="E30" s="2"/>
      <c r="F30" s="4">
        <f>D30*E30</f>
        <v>0</v>
      </c>
      <c r="G30" s="6"/>
      <c r="H30" s="2"/>
      <c r="I30" s="68"/>
    </row>
    <row r="31" spans="1:18" ht="34.950000000000003" customHeight="1" x14ac:dyDescent="0.3">
      <c r="A31" s="76"/>
      <c r="B31" s="6"/>
      <c r="C31" s="6"/>
      <c r="D31" s="6"/>
      <c r="E31" s="2"/>
      <c r="F31" s="4">
        <f>D31*E31</f>
        <v>0</v>
      </c>
      <c r="G31" s="6"/>
      <c r="H31" s="2"/>
      <c r="I31" s="68"/>
    </row>
    <row r="32" spans="1:18" ht="30" customHeight="1" x14ac:dyDescent="0.3">
      <c r="A32" s="77" t="s">
        <v>16</v>
      </c>
      <c r="B32" s="78"/>
      <c r="C32" s="78"/>
      <c r="D32" s="78"/>
      <c r="E32" s="79"/>
      <c r="F32" s="23">
        <f>SUM(F29:F31)</f>
        <v>0</v>
      </c>
      <c r="G32" s="23">
        <f t="shared" ref="G32:H32" si="0">SUM(G27:G31)</f>
        <v>0</v>
      </c>
      <c r="H32" s="23">
        <f t="shared" si="0"/>
        <v>0</v>
      </c>
      <c r="I32" s="68"/>
    </row>
    <row r="33" spans="1:9" ht="25.05" customHeight="1" thickBot="1" x14ac:dyDescent="0.35">
      <c r="A33" s="61" t="s">
        <v>5</v>
      </c>
      <c r="B33" s="62"/>
      <c r="C33" s="62"/>
      <c r="D33" s="62"/>
      <c r="E33" s="62"/>
      <c r="F33" s="63"/>
      <c r="G33" s="12" t="str">
        <f>IFERROR(G32/($G$32+$H$32),"")</f>
        <v/>
      </c>
      <c r="H33" s="12" t="str">
        <f>IFERROR(H32/($G$32+$H$32),"")</f>
        <v/>
      </c>
      <c r="I33" s="69"/>
    </row>
    <row r="34" spans="1:9" ht="30" customHeight="1" thickBot="1" x14ac:dyDescent="0.35">
      <c r="A34" s="42" t="s">
        <v>12</v>
      </c>
      <c r="B34" s="43"/>
      <c r="C34" s="43"/>
      <c r="D34" s="43"/>
      <c r="E34" s="43"/>
      <c r="F34" s="43"/>
      <c r="G34" s="43"/>
      <c r="H34" s="43"/>
      <c r="I34" s="44"/>
    </row>
    <row r="35" spans="1:9" ht="30" customHeight="1" thickBot="1" x14ac:dyDescent="0.35">
      <c r="A35" s="73" t="s">
        <v>6</v>
      </c>
      <c r="B35" s="73"/>
      <c r="C35" s="73"/>
      <c r="D35" s="73"/>
      <c r="E35" s="73" t="s">
        <v>42</v>
      </c>
      <c r="F35" s="73"/>
      <c r="G35" s="73"/>
      <c r="H35" s="73"/>
      <c r="I35" s="33" t="s">
        <v>44</v>
      </c>
    </row>
    <row r="36" spans="1:9" ht="39.9" customHeight="1" thickBot="1" x14ac:dyDescent="0.35">
      <c r="A36" s="72">
        <f>IFERROR(E36+I36,"")</f>
        <v>0</v>
      </c>
      <c r="B36" s="73"/>
      <c r="C36" s="73"/>
      <c r="D36" s="73"/>
      <c r="E36" s="74">
        <f>IFERROR(G4+G8+G12+G16+G25+G32,"")</f>
        <v>0</v>
      </c>
      <c r="F36" s="74"/>
      <c r="G36" s="74"/>
      <c r="H36" s="74"/>
      <c r="I36" s="31">
        <f>IFERROR(H4+H8+H12+H16+H25+H32,"")</f>
        <v>0</v>
      </c>
    </row>
    <row r="37" spans="1:9" s="16" customFormat="1" ht="25.05" customHeight="1" x14ac:dyDescent="0.3">
      <c r="A37" s="15" t="s">
        <v>15</v>
      </c>
      <c r="B37" s="15"/>
      <c r="D37" s="16" t="s">
        <v>21</v>
      </c>
      <c r="E37" s="17"/>
      <c r="H37" s="17" t="s">
        <v>17</v>
      </c>
    </row>
  </sheetData>
  <sheetProtection algorithmName="SHA-512" hashValue="UkMvuglr4brDVTQedTZx2ro+yZJBXjLV3Qrx1c+PRQHnO03mm3xYpAOIxEEAjDo5ZXO1BJhDpG3fmtHIYSRjyg==" saltValue="zHfeXi0h8MzxTvfJ1n7ezg==" spinCount="100000" sheet="1" selectLockedCells="1"/>
  <mergeCells count="75">
    <mergeCell ref="A36:D36"/>
    <mergeCell ref="E36:H36"/>
    <mergeCell ref="A21:A24"/>
    <mergeCell ref="A30:A31"/>
    <mergeCell ref="A32:E32"/>
    <mergeCell ref="A33:F33"/>
    <mergeCell ref="A34:I34"/>
    <mergeCell ref="A35:D35"/>
    <mergeCell ref="E35:H35"/>
    <mergeCell ref="B27:B28"/>
    <mergeCell ref="C27:C28"/>
    <mergeCell ref="D27:D28"/>
    <mergeCell ref="E27:E28"/>
    <mergeCell ref="F27:F28"/>
    <mergeCell ref="G27:H27"/>
    <mergeCell ref="A25:E25"/>
    <mergeCell ref="G18:H18"/>
    <mergeCell ref="I18:I19"/>
    <mergeCell ref="K19:L19"/>
    <mergeCell ref="I20:I33"/>
    <mergeCell ref="K20:K21"/>
    <mergeCell ref="L20:L21"/>
    <mergeCell ref="A26:F26"/>
    <mergeCell ref="A27:A28"/>
    <mergeCell ref="A18:A19"/>
    <mergeCell ref="B18:B19"/>
    <mergeCell ref="C18:C19"/>
    <mergeCell ref="D18:D19"/>
    <mergeCell ref="E18:E19"/>
    <mergeCell ref="F18:F19"/>
    <mergeCell ref="A16:B16"/>
    <mergeCell ref="I16:I17"/>
    <mergeCell ref="A17:F17"/>
    <mergeCell ref="A14:A15"/>
    <mergeCell ref="B14:B15"/>
    <mergeCell ref="C14:C15"/>
    <mergeCell ref="D14:D15"/>
    <mergeCell ref="E14:E15"/>
    <mergeCell ref="A12:B12"/>
    <mergeCell ref="I12:I13"/>
    <mergeCell ref="A13:F13"/>
    <mergeCell ref="F14:F15"/>
    <mergeCell ref="G14:H14"/>
    <mergeCell ref="I14:I15"/>
    <mergeCell ref="A8:B8"/>
    <mergeCell ref="I8:I9"/>
    <mergeCell ref="A9:F9"/>
    <mergeCell ref="A10:A11"/>
    <mergeCell ref="B10:B11"/>
    <mergeCell ref="C10:C11"/>
    <mergeCell ref="D10:D11"/>
    <mergeCell ref="E10:E11"/>
    <mergeCell ref="F10:F11"/>
    <mergeCell ref="G10:H10"/>
    <mergeCell ref="I10:I11"/>
    <mergeCell ref="A4:B4"/>
    <mergeCell ref="I4:I5"/>
    <mergeCell ref="A5:F5"/>
    <mergeCell ref="A6:A7"/>
    <mergeCell ref="B6:B7"/>
    <mergeCell ref="C6:C7"/>
    <mergeCell ref="D6:D7"/>
    <mergeCell ref="E6:E7"/>
    <mergeCell ref="F6:F7"/>
    <mergeCell ref="G6:H6"/>
    <mergeCell ref="I6:I7"/>
    <mergeCell ref="A1:I1"/>
    <mergeCell ref="A2:A3"/>
    <mergeCell ref="B2:B3"/>
    <mergeCell ref="C2:C3"/>
    <mergeCell ref="D2:D3"/>
    <mergeCell ref="E2:E3"/>
    <mergeCell ref="F2:F3"/>
    <mergeCell ref="G2:H2"/>
    <mergeCell ref="I2:I3"/>
  </mergeCells>
  <phoneticPr fontId="2" type="noConversion"/>
  <conditionalFormatting sqref="B20:E24 B29:E31">
    <cfRule type="containsBlanks" dxfId="25" priority="8" stopIfTrue="1">
      <formula>LEN(TRIM(B20))=0</formula>
    </cfRule>
  </conditionalFormatting>
  <conditionalFormatting sqref="D4">
    <cfRule type="containsBlanks" dxfId="24" priority="7">
      <formula>LEN(TRIM(D4))=0</formula>
    </cfRule>
  </conditionalFormatting>
  <conditionalFormatting sqref="D8">
    <cfRule type="containsBlanks" dxfId="23" priority="6">
      <formula>LEN(TRIM(D8))=0</formula>
    </cfRule>
  </conditionalFormatting>
  <conditionalFormatting sqref="D12">
    <cfRule type="containsBlanks" dxfId="22" priority="5">
      <formula>LEN(TRIM(D12))=0</formula>
    </cfRule>
  </conditionalFormatting>
  <conditionalFormatting sqref="D16">
    <cfRule type="containsBlanks" dxfId="21" priority="4">
      <formula>LEN(TRIM(D16))=0</formula>
    </cfRule>
  </conditionalFormatting>
  <conditionalFormatting sqref="K20">
    <cfRule type="containsBlanks" dxfId="20" priority="3" stopIfTrue="1">
      <formula>LEN(TRIM(K20))=0</formula>
    </cfRule>
  </conditionalFormatting>
  <conditionalFormatting sqref="G20:H24">
    <cfRule type="containsBlanks" dxfId="3" priority="2" stopIfTrue="1">
      <formula>LEN(TRIM(G20))=0</formula>
    </cfRule>
  </conditionalFormatting>
  <conditionalFormatting sqref="G29:H31">
    <cfRule type="containsBlanks" dxfId="2" priority="1" stopIfTrue="1">
      <formula>LEN(TRIM(G29))=0</formula>
    </cfRule>
  </conditionalFormatting>
  <dataValidations count="2">
    <dataValidation type="custom" allowBlank="1" showInputMessage="1" showErrorMessage="1" sqref="G22:G24" xr:uid="{92CDBCB5-437D-49A0-87A4-9575043713C6}">
      <formula1>$L22=F22</formula1>
    </dataValidation>
    <dataValidation type="list" allowBlank="1" showInputMessage="1" showErrorMessage="1" sqref="K20:K21" xr:uid="{26E6D787-C48A-4DDA-A141-AD792F910D26}">
      <formula1>$R$21:$R$23</formula1>
    </dataValidation>
  </dataValidations>
  <printOptions horizontalCentered="1"/>
  <pageMargins left="0.23622047244094491" right="0.23622047244094491" top="0.59055118110236227" bottom="0.59055118110236227" header="0.31496062992125984" footer="0.31496062992125984"/>
  <pageSetup paperSize="9" scale="83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7"/>
  <sheetViews>
    <sheetView topLeftCell="A22" zoomScale="80" zoomScaleNormal="80" workbookViewId="0">
      <selection activeCell="G29" sqref="G29:H31"/>
    </sheetView>
  </sheetViews>
  <sheetFormatPr defaultColWidth="9" defaultRowHeight="16.2" x14ac:dyDescent="0.3"/>
  <cols>
    <col min="1" max="1" width="12.77734375" style="1" customWidth="1"/>
    <col min="2" max="2" width="13.77734375" style="1" customWidth="1"/>
    <col min="3" max="3" width="6.109375" style="1" customWidth="1"/>
    <col min="4" max="4" width="10.88671875" style="1" customWidth="1"/>
    <col min="5" max="5" width="10" style="1" customWidth="1"/>
    <col min="6" max="6" width="10.88671875" style="1" customWidth="1"/>
    <col min="7" max="8" width="12.77734375" style="1" customWidth="1"/>
    <col min="9" max="9" width="30.6640625" style="1" customWidth="1"/>
    <col min="10" max="10" width="9" style="1"/>
    <col min="11" max="11" width="10.6640625" style="1" customWidth="1"/>
    <col min="12" max="17" width="9" style="1"/>
    <col min="18" max="18" width="0" style="1" hidden="1" customWidth="1"/>
    <col min="19" max="16384" width="9" style="1"/>
  </cols>
  <sheetData>
    <row r="1" spans="1:12" ht="30" customHeight="1" thickBot="1" x14ac:dyDescent="0.35">
      <c r="A1" s="39" t="s">
        <v>50</v>
      </c>
      <c r="B1" s="40"/>
      <c r="C1" s="40"/>
      <c r="D1" s="40"/>
      <c r="E1" s="40"/>
      <c r="F1" s="40"/>
      <c r="G1" s="40"/>
      <c r="H1" s="40"/>
      <c r="I1" s="41"/>
    </row>
    <row r="2" spans="1:12" ht="25.05" customHeight="1" x14ac:dyDescent="0.3">
      <c r="A2" s="53" t="s">
        <v>0</v>
      </c>
      <c r="B2" s="55" t="s">
        <v>1</v>
      </c>
      <c r="C2" s="55" t="s">
        <v>9</v>
      </c>
      <c r="D2" s="55" t="s">
        <v>3</v>
      </c>
      <c r="E2" s="55" t="s">
        <v>8</v>
      </c>
      <c r="F2" s="55" t="s">
        <v>10</v>
      </c>
      <c r="G2" s="55" t="s">
        <v>19</v>
      </c>
      <c r="H2" s="55"/>
      <c r="I2" s="57" t="s">
        <v>7</v>
      </c>
    </row>
    <row r="3" spans="1:12" ht="25.05" customHeight="1" thickBot="1" x14ac:dyDescent="0.35">
      <c r="A3" s="54"/>
      <c r="B3" s="56"/>
      <c r="C3" s="56"/>
      <c r="D3" s="56"/>
      <c r="E3" s="56"/>
      <c r="F3" s="56"/>
      <c r="G3" s="10" t="s">
        <v>30</v>
      </c>
      <c r="H3" s="28" t="s">
        <v>4</v>
      </c>
      <c r="I3" s="58"/>
    </row>
    <row r="4" spans="1:12" ht="75" customHeight="1" x14ac:dyDescent="0.3">
      <c r="A4" s="59" t="s">
        <v>13</v>
      </c>
      <c r="B4" s="60"/>
      <c r="C4" s="11" t="s">
        <v>26</v>
      </c>
      <c r="D4" s="6"/>
      <c r="E4" s="5">
        <v>16000</v>
      </c>
      <c r="F4" s="4">
        <f>D4*E4</f>
        <v>0</v>
      </c>
      <c r="G4" s="4">
        <f>F4-H4</f>
        <v>0</v>
      </c>
      <c r="H4" s="4">
        <f>15000*D4*0.24</f>
        <v>0</v>
      </c>
      <c r="I4" s="37" t="s">
        <v>34</v>
      </c>
    </row>
    <row r="5" spans="1:12" ht="25.05" customHeight="1" thickBot="1" x14ac:dyDescent="0.35">
      <c r="A5" s="61" t="s">
        <v>5</v>
      </c>
      <c r="B5" s="62"/>
      <c r="C5" s="62"/>
      <c r="D5" s="62"/>
      <c r="E5" s="62"/>
      <c r="F5" s="63"/>
      <c r="G5" s="35">
        <v>0.77500000000000002</v>
      </c>
      <c r="H5" s="35">
        <v>0.22500000000000001</v>
      </c>
      <c r="I5" s="37"/>
    </row>
    <row r="6" spans="1:12" s="25" customFormat="1" ht="25.05" customHeight="1" x14ac:dyDescent="0.3">
      <c r="A6" s="53" t="s">
        <v>0</v>
      </c>
      <c r="B6" s="55" t="s">
        <v>1</v>
      </c>
      <c r="C6" s="55" t="s">
        <v>9</v>
      </c>
      <c r="D6" s="55" t="s">
        <v>3</v>
      </c>
      <c r="E6" s="55" t="s">
        <v>8</v>
      </c>
      <c r="F6" s="55" t="s">
        <v>10</v>
      </c>
      <c r="G6" s="55" t="s">
        <v>2</v>
      </c>
      <c r="H6" s="55"/>
      <c r="I6" s="57" t="s">
        <v>7</v>
      </c>
    </row>
    <row r="7" spans="1:12" s="25" customFormat="1" ht="25.05" customHeight="1" thickBot="1" x14ac:dyDescent="0.35">
      <c r="A7" s="54"/>
      <c r="B7" s="56"/>
      <c r="C7" s="56"/>
      <c r="D7" s="56"/>
      <c r="E7" s="56"/>
      <c r="F7" s="56"/>
      <c r="G7" s="28" t="s">
        <v>30</v>
      </c>
      <c r="H7" s="28" t="s">
        <v>4</v>
      </c>
      <c r="I7" s="58"/>
    </row>
    <row r="8" spans="1:12" s="25" customFormat="1" ht="90" customHeight="1" x14ac:dyDescent="0.3">
      <c r="A8" s="59" t="s">
        <v>31</v>
      </c>
      <c r="B8" s="60"/>
      <c r="C8" s="11" t="s">
        <v>26</v>
      </c>
      <c r="D8" s="6"/>
      <c r="E8" s="5">
        <v>6000</v>
      </c>
      <c r="F8" s="4">
        <f>D8*E8</f>
        <v>0</v>
      </c>
      <c r="G8" s="4">
        <v>0</v>
      </c>
      <c r="H8" s="4">
        <f>F8</f>
        <v>0</v>
      </c>
      <c r="I8" s="64" t="s">
        <v>33</v>
      </c>
    </row>
    <row r="9" spans="1:12" s="25" customFormat="1" ht="25.05" customHeight="1" thickBot="1" x14ac:dyDescent="0.35">
      <c r="A9" s="61" t="s">
        <v>5</v>
      </c>
      <c r="B9" s="62"/>
      <c r="C9" s="62"/>
      <c r="D9" s="62"/>
      <c r="E9" s="62"/>
      <c r="F9" s="63"/>
      <c r="G9" s="12">
        <v>0</v>
      </c>
      <c r="H9" s="12">
        <v>1</v>
      </c>
      <c r="I9" s="65"/>
    </row>
    <row r="10" spans="1:12" ht="25.05" customHeight="1" x14ac:dyDescent="0.3">
      <c r="A10" s="53" t="s">
        <v>0</v>
      </c>
      <c r="B10" s="55" t="s">
        <v>1</v>
      </c>
      <c r="C10" s="55" t="s">
        <v>9</v>
      </c>
      <c r="D10" s="55" t="s">
        <v>3</v>
      </c>
      <c r="E10" s="55" t="s">
        <v>8</v>
      </c>
      <c r="F10" s="55" t="s">
        <v>10</v>
      </c>
      <c r="G10" s="55" t="s">
        <v>2</v>
      </c>
      <c r="H10" s="55"/>
      <c r="I10" s="57" t="s">
        <v>7</v>
      </c>
      <c r="K10" s="25"/>
      <c r="L10" s="25"/>
    </row>
    <row r="11" spans="1:12" ht="25.05" customHeight="1" thickBot="1" x14ac:dyDescent="0.35">
      <c r="A11" s="54"/>
      <c r="B11" s="56"/>
      <c r="C11" s="56"/>
      <c r="D11" s="56"/>
      <c r="E11" s="56"/>
      <c r="F11" s="56"/>
      <c r="G11" s="28" t="s">
        <v>30</v>
      </c>
      <c r="H11" s="28" t="s">
        <v>4</v>
      </c>
      <c r="I11" s="58"/>
      <c r="K11" s="25"/>
      <c r="L11" s="25"/>
    </row>
    <row r="12" spans="1:12" ht="90" customHeight="1" x14ac:dyDescent="0.3">
      <c r="A12" s="59" t="s">
        <v>35</v>
      </c>
      <c r="B12" s="60"/>
      <c r="C12" s="11" t="s">
        <v>20</v>
      </c>
      <c r="D12" s="6"/>
      <c r="E12" s="5">
        <v>40000</v>
      </c>
      <c r="F12" s="4">
        <f>IFERROR(D12*E12,"")</f>
        <v>0</v>
      </c>
      <c r="G12" s="4">
        <v>0</v>
      </c>
      <c r="H12" s="4">
        <f>F12</f>
        <v>0</v>
      </c>
      <c r="I12" s="64" t="s">
        <v>46</v>
      </c>
      <c r="K12" s="25"/>
      <c r="L12" s="25"/>
    </row>
    <row r="13" spans="1:12" ht="25.05" customHeight="1" thickBot="1" x14ac:dyDescent="0.35">
      <c r="A13" s="61" t="s">
        <v>5</v>
      </c>
      <c r="B13" s="62"/>
      <c r="C13" s="62"/>
      <c r="D13" s="62"/>
      <c r="E13" s="62"/>
      <c r="F13" s="63"/>
      <c r="G13" s="12">
        <v>0</v>
      </c>
      <c r="H13" s="12">
        <v>1</v>
      </c>
      <c r="I13" s="65"/>
    </row>
    <row r="14" spans="1:12" ht="25.05" customHeight="1" x14ac:dyDescent="0.3">
      <c r="A14" s="53" t="s">
        <v>0</v>
      </c>
      <c r="B14" s="55" t="s">
        <v>1</v>
      </c>
      <c r="C14" s="55" t="s">
        <v>9</v>
      </c>
      <c r="D14" s="55" t="s">
        <v>3</v>
      </c>
      <c r="E14" s="55" t="s">
        <v>8</v>
      </c>
      <c r="F14" s="55" t="s">
        <v>10</v>
      </c>
      <c r="G14" s="55" t="s">
        <v>2</v>
      </c>
      <c r="H14" s="55"/>
      <c r="I14" s="57" t="s">
        <v>7</v>
      </c>
      <c r="K14" s="25"/>
      <c r="L14" s="25"/>
    </row>
    <row r="15" spans="1:12" ht="25.05" customHeight="1" thickBot="1" x14ac:dyDescent="0.35">
      <c r="A15" s="54"/>
      <c r="B15" s="56"/>
      <c r="C15" s="56"/>
      <c r="D15" s="56"/>
      <c r="E15" s="56"/>
      <c r="F15" s="56"/>
      <c r="G15" s="28" t="s">
        <v>30</v>
      </c>
      <c r="H15" s="28" t="s">
        <v>4</v>
      </c>
      <c r="I15" s="58"/>
      <c r="K15" s="25"/>
      <c r="L15" s="25"/>
    </row>
    <row r="16" spans="1:12" ht="90" customHeight="1" x14ac:dyDescent="0.3">
      <c r="A16" s="59" t="s">
        <v>36</v>
      </c>
      <c r="B16" s="60"/>
      <c r="C16" s="11" t="s">
        <v>20</v>
      </c>
      <c r="D16" s="6"/>
      <c r="E16" s="5">
        <v>24000</v>
      </c>
      <c r="F16" s="4">
        <f>IFERROR(D16*E16,"")</f>
        <v>0</v>
      </c>
      <c r="G16" s="4">
        <v>0</v>
      </c>
      <c r="H16" s="4">
        <f>F16</f>
        <v>0</v>
      </c>
      <c r="I16" s="64" t="s">
        <v>46</v>
      </c>
      <c r="K16" s="25"/>
      <c r="L16" s="25"/>
    </row>
    <row r="17" spans="1:18" ht="25.05" customHeight="1" thickBot="1" x14ac:dyDescent="0.35">
      <c r="A17" s="61" t="s">
        <v>5</v>
      </c>
      <c r="B17" s="62"/>
      <c r="C17" s="62"/>
      <c r="D17" s="62"/>
      <c r="E17" s="62"/>
      <c r="F17" s="63"/>
      <c r="G17" s="12">
        <v>0</v>
      </c>
      <c r="H17" s="12">
        <v>1</v>
      </c>
      <c r="I17" s="65"/>
      <c r="J17" s="22"/>
    </row>
    <row r="18" spans="1:18" ht="25.05" customHeight="1" x14ac:dyDescent="0.3">
      <c r="A18" s="53" t="s">
        <v>0</v>
      </c>
      <c r="B18" s="55" t="s">
        <v>1</v>
      </c>
      <c r="C18" s="55" t="s">
        <v>9</v>
      </c>
      <c r="D18" s="55" t="s">
        <v>3</v>
      </c>
      <c r="E18" s="55" t="s">
        <v>8</v>
      </c>
      <c r="F18" s="55" t="s">
        <v>10</v>
      </c>
      <c r="G18" s="55" t="s">
        <v>2</v>
      </c>
      <c r="H18" s="55"/>
      <c r="I18" s="66" t="s">
        <v>7</v>
      </c>
    </row>
    <row r="19" spans="1:18" ht="25.05" customHeight="1" thickBot="1" x14ac:dyDescent="0.35">
      <c r="A19" s="54"/>
      <c r="B19" s="56"/>
      <c r="C19" s="56"/>
      <c r="D19" s="56"/>
      <c r="E19" s="56"/>
      <c r="F19" s="56"/>
      <c r="G19" s="28" t="s">
        <v>30</v>
      </c>
      <c r="H19" s="28" t="s">
        <v>4</v>
      </c>
      <c r="I19" s="58"/>
      <c r="K19" s="45" t="s">
        <v>37</v>
      </c>
      <c r="L19" s="45"/>
    </row>
    <row r="20" spans="1:18" ht="34.950000000000003" customHeight="1" x14ac:dyDescent="0.3">
      <c r="A20" s="30">
        <f>K20</f>
        <v>0</v>
      </c>
      <c r="B20" s="6"/>
      <c r="C20" s="6"/>
      <c r="D20" s="6"/>
      <c r="E20" s="2"/>
      <c r="F20" s="4">
        <f>D20*E20</f>
        <v>0</v>
      </c>
      <c r="G20" s="6"/>
      <c r="H20" s="2"/>
      <c r="I20" s="67" t="s">
        <v>48</v>
      </c>
      <c r="K20" s="70"/>
      <c r="L20" s="71" t="s">
        <v>41</v>
      </c>
    </row>
    <row r="21" spans="1:18" ht="34.950000000000003" customHeight="1" x14ac:dyDescent="0.3">
      <c r="A21" s="75" t="s">
        <v>24</v>
      </c>
      <c r="B21" s="7"/>
      <c r="C21" s="7"/>
      <c r="D21" s="6"/>
      <c r="E21" s="2"/>
      <c r="F21" s="4">
        <f>D21*E21</f>
        <v>0</v>
      </c>
      <c r="G21" s="6"/>
      <c r="H21" s="2"/>
      <c r="I21" s="68"/>
      <c r="K21" s="70"/>
      <c r="L21" s="71"/>
      <c r="R21" s="1" t="s">
        <v>38</v>
      </c>
    </row>
    <row r="22" spans="1:18" ht="34.950000000000003" customHeight="1" x14ac:dyDescent="0.3">
      <c r="A22" s="75"/>
      <c r="B22" s="7"/>
      <c r="C22" s="7"/>
      <c r="D22" s="6"/>
      <c r="E22" s="2"/>
      <c r="F22" s="4">
        <f>D22*E22</f>
        <v>0</v>
      </c>
      <c r="G22" s="6"/>
      <c r="H22" s="2"/>
      <c r="I22" s="68"/>
      <c r="R22" s="1" t="s">
        <v>39</v>
      </c>
    </row>
    <row r="23" spans="1:18" ht="34.950000000000003" customHeight="1" x14ac:dyDescent="0.3">
      <c r="A23" s="75"/>
      <c r="B23" s="7"/>
      <c r="C23" s="7"/>
      <c r="D23" s="6"/>
      <c r="E23" s="2"/>
      <c r="F23" s="4">
        <f>D23*E23</f>
        <v>0</v>
      </c>
      <c r="G23" s="6"/>
      <c r="H23" s="2"/>
      <c r="I23" s="68"/>
      <c r="R23" s="1" t="s">
        <v>40</v>
      </c>
    </row>
    <row r="24" spans="1:18" ht="34.950000000000003" customHeight="1" x14ac:dyDescent="0.3">
      <c r="A24" s="76"/>
      <c r="B24" s="7"/>
      <c r="C24" s="7"/>
      <c r="D24" s="7"/>
      <c r="E24" s="3"/>
      <c r="F24" s="4">
        <f>D24*E24</f>
        <v>0</v>
      </c>
      <c r="G24" s="6"/>
      <c r="H24" s="2"/>
      <c r="I24" s="68"/>
    </row>
    <row r="25" spans="1:18" ht="30" customHeight="1" x14ac:dyDescent="0.3">
      <c r="A25" s="77" t="s">
        <v>16</v>
      </c>
      <c r="B25" s="78"/>
      <c r="C25" s="78"/>
      <c r="D25" s="78"/>
      <c r="E25" s="79"/>
      <c r="F25" s="23">
        <f>SUM(F20:F24)</f>
        <v>0</v>
      </c>
      <c r="G25" s="23">
        <f>SUM(G20:G24)</f>
        <v>0</v>
      </c>
      <c r="H25" s="23">
        <f>SUM(H20:H24)</f>
        <v>0</v>
      </c>
      <c r="I25" s="68"/>
    </row>
    <row r="26" spans="1:18" ht="25.05" customHeight="1" thickBot="1" x14ac:dyDescent="0.35">
      <c r="A26" s="61" t="s">
        <v>5</v>
      </c>
      <c r="B26" s="62"/>
      <c r="C26" s="62"/>
      <c r="D26" s="62"/>
      <c r="E26" s="62"/>
      <c r="F26" s="63"/>
      <c r="G26" s="12" t="str">
        <f>IFERROR(G25/($G$25+$H$25),"")</f>
        <v/>
      </c>
      <c r="H26" s="12" t="str">
        <f>IFERROR(H25/($G$25+$H$25),"")</f>
        <v/>
      </c>
      <c r="I26" s="68"/>
    </row>
    <row r="27" spans="1:18" ht="25.05" customHeight="1" x14ac:dyDescent="0.3">
      <c r="A27" s="53" t="s">
        <v>0</v>
      </c>
      <c r="B27" s="55" t="s">
        <v>1</v>
      </c>
      <c r="C27" s="55" t="s">
        <v>9</v>
      </c>
      <c r="D27" s="55" t="s">
        <v>3</v>
      </c>
      <c r="E27" s="55" t="s">
        <v>8</v>
      </c>
      <c r="F27" s="55" t="s">
        <v>10</v>
      </c>
      <c r="G27" s="55" t="s">
        <v>11</v>
      </c>
      <c r="H27" s="55"/>
      <c r="I27" s="68"/>
    </row>
    <row r="28" spans="1:18" ht="25.05" customHeight="1" thickBot="1" x14ac:dyDescent="0.35">
      <c r="A28" s="54"/>
      <c r="B28" s="56"/>
      <c r="C28" s="56"/>
      <c r="D28" s="56"/>
      <c r="E28" s="56"/>
      <c r="F28" s="56"/>
      <c r="G28" s="28" t="s">
        <v>30</v>
      </c>
      <c r="H28" s="28" t="s">
        <v>4</v>
      </c>
      <c r="I28" s="68"/>
    </row>
    <row r="29" spans="1:18" ht="34.950000000000003" customHeight="1" x14ac:dyDescent="0.3">
      <c r="A29" s="30">
        <f>K20</f>
        <v>0</v>
      </c>
      <c r="B29" s="6"/>
      <c r="C29" s="6"/>
      <c r="D29" s="6"/>
      <c r="E29" s="2"/>
      <c r="F29" s="4">
        <f>D29*E29</f>
        <v>0</v>
      </c>
      <c r="G29" s="6"/>
      <c r="H29" s="2"/>
      <c r="I29" s="68"/>
    </row>
    <row r="30" spans="1:18" ht="34.950000000000003" customHeight="1" x14ac:dyDescent="0.3">
      <c r="A30" s="75" t="s">
        <v>47</v>
      </c>
      <c r="B30" s="6"/>
      <c r="C30" s="6"/>
      <c r="D30" s="6"/>
      <c r="E30" s="2"/>
      <c r="F30" s="4">
        <f>D30*E30</f>
        <v>0</v>
      </c>
      <c r="G30" s="6"/>
      <c r="H30" s="2"/>
      <c r="I30" s="68"/>
    </row>
    <row r="31" spans="1:18" ht="34.950000000000003" customHeight="1" x14ac:dyDescent="0.3">
      <c r="A31" s="76"/>
      <c r="B31" s="6"/>
      <c r="C31" s="6"/>
      <c r="D31" s="6"/>
      <c r="E31" s="2"/>
      <c r="F31" s="4">
        <f>D31*E31</f>
        <v>0</v>
      </c>
      <c r="G31" s="6"/>
      <c r="H31" s="2"/>
      <c r="I31" s="68"/>
    </row>
    <row r="32" spans="1:18" ht="30" customHeight="1" x14ac:dyDescent="0.3">
      <c r="A32" s="77" t="s">
        <v>16</v>
      </c>
      <c r="B32" s="78"/>
      <c r="C32" s="78"/>
      <c r="D32" s="78"/>
      <c r="E32" s="79"/>
      <c r="F32" s="23">
        <f>SUM(F29:F31)</f>
        <v>0</v>
      </c>
      <c r="G32" s="23">
        <f>SUM(G27:G31)</f>
        <v>0</v>
      </c>
      <c r="H32" s="23">
        <f>SUM(H27:H31)</f>
        <v>0</v>
      </c>
      <c r="I32" s="68"/>
    </row>
    <row r="33" spans="1:9" ht="25.05" customHeight="1" thickBot="1" x14ac:dyDescent="0.35">
      <c r="A33" s="61" t="s">
        <v>5</v>
      </c>
      <c r="B33" s="62"/>
      <c r="C33" s="62"/>
      <c r="D33" s="62"/>
      <c r="E33" s="62"/>
      <c r="F33" s="63"/>
      <c r="G33" s="12" t="str">
        <f>IFERROR(G32/($G$32+$H$32),"")</f>
        <v/>
      </c>
      <c r="H33" s="12" t="str">
        <f>IFERROR(H32/($G$32+$H$32),"")</f>
        <v/>
      </c>
      <c r="I33" s="69"/>
    </row>
    <row r="34" spans="1:9" ht="30" customHeight="1" thickBot="1" x14ac:dyDescent="0.35">
      <c r="A34" s="42" t="s">
        <v>12</v>
      </c>
      <c r="B34" s="43"/>
      <c r="C34" s="43"/>
      <c r="D34" s="43"/>
      <c r="E34" s="43"/>
      <c r="F34" s="43"/>
      <c r="G34" s="43"/>
      <c r="H34" s="43"/>
      <c r="I34" s="44"/>
    </row>
    <row r="35" spans="1:9" ht="30" customHeight="1" thickBot="1" x14ac:dyDescent="0.35">
      <c r="A35" s="73" t="s">
        <v>6</v>
      </c>
      <c r="B35" s="73"/>
      <c r="C35" s="73"/>
      <c r="D35" s="73"/>
      <c r="E35" s="73" t="s">
        <v>42</v>
      </c>
      <c r="F35" s="73"/>
      <c r="G35" s="73"/>
      <c r="H35" s="73"/>
      <c r="I35" s="33" t="s">
        <v>44</v>
      </c>
    </row>
    <row r="36" spans="1:9" ht="39.9" customHeight="1" thickBot="1" x14ac:dyDescent="0.35">
      <c r="A36" s="72">
        <f>IFERROR(E36+I36,"")</f>
        <v>0</v>
      </c>
      <c r="B36" s="73"/>
      <c r="C36" s="73"/>
      <c r="D36" s="73"/>
      <c r="E36" s="74">
        <f>IFERROR(G4+G8+G12+G16+G25+G32,"")</f>
        <v>0</v>
      </c>
      <c r="F36" s="74"/>
      <c r="G36" s="74"/>
      <c r="H36" s="74"/>
      <c r="I36" s="24">
        <f>IFERROR(H4+H8+H12+H16+H25+H32,"")</f>
        <v>0</v>
      </c>
    </row>
    <row r="37" spans="1:9" s="16" customFormat="1" ht="25.05" customHeight="1" x14ac:dyDescent="0.3">
      <c r="A37" s="15" t="s">
        <v>15</v>
      </c>
      <c r="B37" s="15"/>
      <c r="D37" s="16" t="s">
        <v>21</v>
      </c>
      <c r="E37" s="17"/>
      <c r="H37" s="17" t="s">
        <v>17</v>
      </c>
    </row>
  </sheetData>
  <sheetProtection algorithmName="SHA-512" hashValue="FP22iVoJwX1iu+0Q+uHgkfd96IlpKWXW+fjZZ2FJ805SbeizZs3P6yddfa2rs9/3FZ24LKhCCM8UgWkuWEATIQ==" saltValue="z/iyhI2Rg+urUIMxEOvs6g==" spinCount="100000" sheet="1" selectLockedCells="1"/>
  <mergeCells count="75">
    <mergeCell ref="A9:F9"/>
    <mergeCell ref="K19:L19"/>
    <mergeCell ref="K20:K21"/>
    <mergeCell ref="L20:L21"/>
    <mergeCell ref="A21:A24"/>
    <mergeCell ref="G10:H10"/>
    <mergeCell ref="I10:I11"/>
    <mergeCell ref="I8:I9"/>
    <mergeCell ref="F10:F11"/>
    <mergeCell ref="A10:A11"/>
    <mergeCell ref="B10:B11"/>
    <mergeCell ref="C10:C11"/>
    <mergeCell ref="D10:D11"/>
    <mergeCell ref="E10:E11"/>
    <mergeCell ref="A8:B8"/>
    <mergeCell ref="I12:I13"/>
    <mergeCell ref="F6:F7"/>
    <mergeCell ref="G6:H6"/>
    <mergeCell ref="I6:I7"/>
    <mergeCell ref="I4:I5"/>
    <mergeCell ref="A5:F5"/>
    <mergeCell ref="A6:A7"/>
    <mergeCell ref="B6:B7"/>
    <mergeCell ref="C6:C7"/>
    <mergeCell ref="D6:D7"/>
    <mergeCell ref="E6:E7"/>
    <mergeCell ref="A4:B4"/>
    <mergeCell ref="A1:I1"/>
    <mergeCell ref="A2:A3"/>
    <mergeCell ref="B2:B3"/>
    <mergeCell ref="C2:C3"/>
    <mergeCell ref="D2:D3"/>
    <mergeCell ref="E2:E3"/>
    <mergeCell ref="F2:F3"/>
    <mergeCell ref="G2:H2"/>
    <mergeCell ref="I2:I3"/>
    <mergeCell ref="A13:F13"/>
    <mergeCell ref="A14:A15"/>
    <mergeCell ref="B14:B15"/>
    <mergeCell ref="C14:C15"/>
    <mergeCell ref="D14:D15"/>
    <mergeCell ref="E14:E15"/>
    <mergeCell ref="F14:F15"/>
    <mergeCell ref="G14:H14"/>
    <mergeCell ref="I14:I15"/>
    <mergeCell ref="A12:B12"/>
    <mergeCell ref="E36:H36"/>
    <mergeCell ref="G27:H27"/>
    <mergeCell ref="A32:E32"/>
    <mergeCell ref="A33:F33"/>
    <mergeCell ref="A36:D36"/>
    <mergeCell ref="A27:A28"/>
    <mergeCell ref="B27:B28"/>
    <mergeCell ref="C27:C28"/>
    <mergeCell ref="D27:D28"/>
    <mergeCell ref="E27:E28"/>
    <mergeCell ref="F27:F28"/>
    <mergeCell ref="A30:A31"/>
    <mergeCell ref="I20:I33"/>
    <mergeCell ref="E35:H35"/>
    <mergeCell ref="A35:D35"/>
    <mergeCell ref="A34:I34"/>
    <mergeCell ref="A25:E25"/>
    <mergeCell ref="A26:F26"/>
    <mergeCell ref="I16:I17"/>
    <mergeCell ref="A17:F17"/>
    <mergeCell ref="A18:A19"/>
    <mergeCell ref="B18:B19"/>
    <mergeCell ref="C18:C19"/>
    <mergeCell ref="D18:D19"/>
    <mergeCell ref="E18:E19"/>
    <mergeCell ref="F18:F19"/>
    <mergeCell ref="G18:H18"/>
    <mergeCell ref="I18:I19"/>
    <mergeCell ref="A16:B16"/>
  </mergeCells>
  <phoneticPr fontId="2" type="noConversion"/>
  <conditionalFormatting sqref="B20:E24 B29:E31">
    <cfRule type="containsBlanks" dxfId="19" priority="14" stopIfTrue="1">
      <formula>LEN(TRIM(B20))=0</formula>
    </cfRule>
  </conditionalFormatting>
  <conditionalFormatting sqref="D4">
    <cfRule type="containsBlanks" dxfId="18" priority="10">
      <formula>LEN(TRIM(D4))=0</formula>
    </cfRule>
  </conditionalFormatting>
  <conditionalFormatting sqref="D8">
    <cfRule type="containsBlanks" dxfId="17" priority="8">
      <formula>LEN(TRIM(D8))=0</formula>
    </cfRule>
  </conditionalFormatting>
  <conditionalFormatting sqref="D12">
    <cfRule type="containsBlanks" dxfId="16" priority="5">
      <formula>LEN(TRIM(D12))=0</formula>
    </cfRule>
  </conditionalFormatting>
  <conditionalFormatting sqref="D16">
    <cfRule type="containsBlanks" dxfId="15" priority="4">
      <formula>LEN(TRIM(D16))=0</formula>
    </cfRule>
  </conditionalFormatting>
  <conditionalFormatting sqref="K20">
    <cfRule type="containsBlanks" dxfId="14" priority="3" stopIfTrue="1">
      <formula>LEN(TRIM(K20))=0</formula>
    </cfRule>
  </conditionalFormatting>
  <conditionalFormatting sqref="G20:H24">
    <cfRule type="containsBlanks" dxfId="5" priority="2" stopIfTrue="1">
      <formula>LEN(TRIM(G20))=0</formula>
    </cfRule>
  </conditionalFormatting>
  <conditionalFormatting sqref="G29:H31">
    <cfRule type="containsBlanks" dxfId="4" priority="1" stopIfTrue="1">
      <formula>LEN(TRIM(G29))=0</formula>
    </cfRule>
  </conditionalFormatting>
  <dataValidations count="2">
    <dataValidation type="list" allowBlank="1" showInputMessage="1" showErrorMessage="1" sqref="K20:K21" xr:uid="{9ABB40DB-D049-4CC1-BEC2-AD878900C1A2}">
      <formula1>$R$21:$R$23</formula1>
    </dataValidation>
    <dataValidation type="custom" allowBlank="1" showInputMessage="1" showErrorMessage="1" sqref="G22:G24" xr:uid="{495CB371-F75F-45E3-9726-0D4CD1C67154}">
      <formula1>$L22=F22</formula1>
    </dataValidation>
  </dataValidations>
  <printOptions horizontalCentered="1"/>
  <pageMargins left="0.23622047244094491" right="0.23622047244094491" top="0.59055118110236227" bottom="0.59055118110236227" header="0.31496062992125984" footer="0.31496062992125984"/>
  <pageSetup paperSize="9" scale="83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330F9-9027-4362-8784-66A51A2736B5}">
  <sheetPr>
    <pageSetUpPr fitToPage="1"/>
  </sheetPr>
  <dimension ref="A1:R37"/>
  <sheetViews>
    <sheetView topLeftCell="A22" zoomScale="85" zoomScaleNormal="85" workbookViewId="0">
      <selection activeCell="G29" sqref="G29:H31"/>
    </sheetView>
  </sheetViews>
  <sheetFormatPr defaultColWidth="9" defaultRowHeight="16.2" x14ac:dyDescent="0.3"/>
  <cols>
    <col min="1" max="1" width="12.77734375" style="25" customWidth="1"/>
    <col min="2" max="2" width="13.77734375" style="25" customWidth="1"/>
    <col min="3" max="3" width="6.109375" style="25" customWidth="1"/>
    <col min="4" max="4" width="10.88671875" style="25" customWidth="1"/>
    <col min="5" max="5" width="10" style="25" customWidth="1"/>
    <col min="6" max="6" width="10.88671875" style="25" customWidth="1"/>
    <col min="7" max="8" width="12.77734375" style="25" customWidth="1"/>
    <col min="9" max="9" width="30.6640625" style="25" customWidth="1"/>
    <col min="10" max="10" width="9" style="25"/>
    <col min="11" max="11" width="10.6640625" style="25" customWidth="1"/>
    <col min="12" max="17" width="9" style="25"/>
    <col min="18" max="18" width="0" style="25" hidden="1" customWidth="1"/>
    <col min="19" max="16384" width="9" style="25"/>
  </cols>
  <sheetData>
    <row r="1" spans="1:9" ht="30" customHeight="1" thickBot="1" x14ac:dyDescent="0.35">
      <c r="A1" s="39" t="s">
        <v>49</v>
      </c>
      <c r="B1" s="40"/>
      <c r="C1" s="40"/>
      <c r="D1" s="40"/>
      <c r="E1" s="40"/>
      <c r="F1" s="40"/>
      <c r="G1" s="40"/>
      <c r="H1" s="40"/>
      <c r="I1" s="41"/>
    </row>
    <row r="2" spans="1:9" ht="25.05" customHeight="1" x14ac:dyDescent="0.3">
      <c r="A2" s="53" t="s">
        <v>0</v>
      </c>
      <c r="B2" s="55" t="s">
        <v>1</v>
      </c>
      <c r="C2" s="55" t="s">
        <v>9</v>
      </c>
      <c r="D2" s="55" t="s">
        <v>3</v>
      </c>
      <c r="E2" s="55" t="s">
        <v>8</v>
      </c>
      <c r="F2" s="55" t="s">
        <v>10</v>
      </c>
      <c r="G2" s="55" t="s">
        <v>19</v>
      </c>
      <c r="H2" s="55"/>
      <c r="I2" s="57" t="s">
        <v>7</v>
      </c>
    </row>
    <row r="3" spans="1:9" ht="25.05" customHeight="1" thickBot="1" x14ac:dyDescent="0.35">
      <c r="A3" s="54"/>
      <c r="B3" s="56"/>
      <c r="C3" s="56"/>
      <c r="D3" s="56"/>
      <c r="E3" s="56"/>
      <c r="F3" s="56"/>
      <c r="G3" s="28" t="s">
        <v>30</v>
      </c>
      <c r="H3" s="28" t="s">
        <v>4</v>
      </c>
      <c r="I3" s="58"/>
    </row>
    <row r="4" spans="1:9" ht="75" customHeight="1" x14ac:dyDescent="0.3">
      <c r="A4" s="59" t="s">
        <v>13</v>
      </c>
      <c r="B4" s="60"/>
      <c r="C4" s="11" t="s">
        <v>26</v>
      </c>
      <c r="D4" s="6"/>
      <c r="E4" s="5">
        <v>16000</v>
      </c>
      <c r="F4" s="4">
        <f>D4*E4</f>
        <v>0</v>
      </c>
      <c r="G4" s="4">
        <f>F4-H4</f>
        <v>0</v>
      </c>
      <c r="H4" s="4">
        <f>15000*D4*0.24</f>
        <v>0</v>
      </c>
      <c r="I4" s="37" t="s">
        <v>34</v>
      </c>
    </row>
    <row r="5" spans="1:9" ht="25.05" customHeight="1" thickBot="1" x14ac:dyDescent="0.35">
      <c r="A5" s="61" t="s">
        <v>5</v>
      </c>
      <c r="B5" s="62"/>
      <c r="C5" s="62"/>
      <c r="D5" s="62"/>
      <c r="E5" s="62"/>
      <c r="F5" s="63"/>
      <c r="G5" s="35">
        <v>0.77500000000000002</v>
      </c>
      <c r="H5" s="35">
        <v>0.22500000000000001</v>
      </c>
      <c r="I5" s="37"/>
    </row>
    <row r="6" spans="1:9" ht="25.05" customHeight="1" x14ac:dyDescent="0.3">
      <c r="A6" s="53" t="s">
        <v>0</v>
      </c>
      <c r="B6" s="55" t="s">
        <v>1</v>
      </c>
      <c r="C6" s="55" t="s">
        <v>9</v>
      </c>
      <c r="D6" s="55" t="s">
        <v>3</v>
      </c>
      <c r="E6" s="55" t="s">
        <v>8</v>
      </c>
      <c r="F6" s="55" t="s">
        <v>10</v>
      </c>
      <c r="G6" s="55" t="s">
        <v>2</v>
      </c>
      <c r="H6" s="55"/>
      <c r="I6" s="57" t="s">
        <v>7</v>
      </c>
    </row>
    <row r="7" spans="1:9" ht="25.05" customHeight="1" thickBot="1" x14ac:dyDescent="0.35">
      <c r="A7" s="54"/>
      <c r="B7" s="56"/>
      <c r="C7" s="56"/>
      <c r="D7" s="56"/>
      <c r="E7" s="56"/>
      <c r="F7" s="56"/>
      <c r="G7" s="28" t="s">
        <v>30</v>
      </c>
      <c r="H7" s="28" t="s">
        <v>4</v>
      </c>
      <c r="I7" s="58"/>
    </row>
    <row r="8" spans="1:9" ht="90" customHeight="1" x14ac:dyDescent="0.3">
      <c r="A8" s="59" t="s">
        <v>31</v>
      </c>
      <c r="B8" s="60"/>
      <c r="C8" s="11" t="s">
        <v>26</v>
      </c>
      <c r="D8" s="6"/>
      <c r="E8" s="5">
        <v>6000</v>
      </c>
      <c r="F8" s="4">
        <f>D8*E8</f>
        <v>0</v>
      </c>
      <c r="G8" s="4">
        <v>0</v>
      </c>
      <c r="H8" s="4">
        <f>F8</f>
        <v>0</v>
      </c>
      <c r="I8" s="64" t="s">
        <v>33</v>
      </c>
    </row>
    <row r="9" spans="1:9" ht="25.05" customHeight="1" thickBot="1" x14ac:dyDescent="0.35">
      <c r="A9" s="61" t="s">
        <v>5</v>
      </c>
      <c r="B9" s="62"/>
      <c r="C9" s="62"/>
      <c r="D9" s="62"/>
      <c r="E9" s="62"/>
      <c r="F9" s="63"/>
      <c r="G9" s="12">
        <v>0</v>
      </c>
      <c r="H9" s="12">
        <v>1</v>
      </c>
      <c r="I9" s="65"/>
    </row>
    <row r="10" spans="1:9" ht="25.05" customHeight="1" x14ac:dyDescent="0.3">
      <c r="A10" s="53" t="s">
        <v>0</v>
      </c>
      <c r="B10" s="55" t="s">
        <v>1</v>
      </c>
      <c r="C10" s="55" t="s">
        <v>9</v>
      </c>
      <c r="D10" s="55" t="s">
        <v>3</v>
      </c>
      <c r="E10" s="55" t="s">
        <v>8</v>
      </c>
      <c r="F10" s="55" t="s">
        <v>10</v>
      </c>
      <c r="G10" s="55" t="s">
        <v>2</v>
      </c>
      <c r="H10" s="55"/>
      <c r="I10" s="57" t="s">
        <v>7</v>
      </c>
    </row>
    <row r="11" spans="1:9" ht="25.05" customHeight="1" thickBot="1" x14ac:dyDescent="0.35">
      <c r="A11" s="54"/>
      <c r="B11" s="56"/>
      <c r="C11" s="56"/>
      <c r="D11" s="56"/>
      <c r="E11" s="56"/>
      <c r="F11" s="56"/>
      <c r="G11" s="28" t="s">
        <v>30</v>
      </c>
      <c r="H11" s="28" t="s">
        <v>4</v>
      </c>
      <c r="I11" s="58"/>
    </row>
    <row r="12" spans="1:9" ht="90" customHeight="1" x14ac:dyDescent="0.3">
      <c r="A12" s="59" t="s">
        <v>35</v>
      </c>
      <c r="B12" s="60"/>
      <c r="C12" s="11" t="s">
        <v>20</v>
      </c>
      <c r="D12" s="6"/>
      <c r="E12" s="5">
        <v>45000</v>
      </c>
      <c r="F12" s="4">
        <f>IFERROR(D12*E12,"")</f>
        <v>0</v>
      </c>
      <c r="G12" s="4">
        <v>0</v>
      </c>
      <c r="H12" s="4">
        <f>F12</f>
        <v>0</v>
      </c>
      <c r="I12" s="64" t="s">
        <v>46</v>
      </c>
    </row>
    <row r="13" spans="1:9" ht="25.05" customHeight="1" thickBot="1" x14ac:dyDescent="0.35">
      <c r="A13" s="61" t="s">
        <v>5</v>
      </c>
      <c r="B13" s="62"/>
      <c r="C13" s="62"/>
      <c r="D13" s="62"/>
      <c r="E13" s="62"/>
      <c r="F13" s="63"/>
      <c r="G13" s="12">
        <v>0</v>
      </c>
      <c r="H13" s="12">
        <v>1</v>
      </c>
      <c r="I13" s="65"/>
    </row>
    <row r="14" spans="1:9" ht="25.05" customHeight="1" x14ac:dyDescent="0.3">
      <c r="A14" s="53" t="s">
        <v>0</v>
      </c>
      <c r="B14" s="55" t="s">
        <v>1</v>
      </c>
      <c r="C14" s="55" t="s">
        <v>9</v>
      </c>
      <c r="D14" s="55" t="s">
        <v>3</v>
      </c>
      <c r="E14" s="55" t="s">
        <v>8</v>
      </c>
      <c r="F14" s="55" t="s">
        <v>10</v>
      </c>
      <c r="G14" s="55" t="s">
        <v>2</v>
      </c>
      <c r="H14" s="55"/>
      <c r="I14" s="57" t="s">
        <v>7</v>
      </c>
    </row>
    <row r="15" spans="1:9" ht="25.05" customHeight="1" thickBot="1" x14ac:dyDescent="0.35">
      <c r="A15" s="54"/>
      <c r="B15" s="56"/>
      <c r="C15" s="56"/>
      <c r="D15" s="56"/>
      <c r="E15" s="56"/>
      <c r="F15" s="56"/>
      <c r="G15" s="28" t="s">
        <v>30</v>
      </c>
      <c r="H15" s="28" t="s">
        <v>4</v>
      </c>
      <c r="I15" s="58"/>
    </row>
    <row r="16" spans="1:9" ht="90" customHeight="1" x14ac:dyDescent="0.3">
      <c r="A16" s="59" t="s">
        <v>36</v>
      </c>
      <c r="B16" s="60"/>
      <c r="C16" s="11" t="s">
        <v>20</v>
      </c>
      <c r="D16" s="6"/>
      <c r="E16" s="5">
        <v>24000</v>
      </c>
      <c r="F16" s="4">
        <f>IFERROR(D16*E16,"")</f>
        <v>0</v>
      </c>
      <c r="G16" s="4">
        <v>0</v>
      </c>
      <c r="H16" s="4">
        <f>F16</f>
        <v>0</v>
      </c>
      <c r="I16" s="64" t="s">
        <v>46</v>
      </c>
    </row>
    <row r="17" spans="1:18" ht="25.05" customHeight="1" thickBot="1" x14ac:dyDescent="0.35">
      <c r="A17" s="61" t="s">
        <v>5</v>
      </c>
      <c r="B17" s="62"/>
      <c r="C17" s="62"/>
      <c r="D17" s="62"/>
      <c r="E17" s="62"/>
      <c r="F17" s="63"/>
      <c r="G17" s="12">
        <v>0</v>
      </c>
      <c r="H17" s="12">
        <v>1</v>
      </c>
      <c r="I17" s="65"/>
      <c r="J17" s="22"/>
    </row>
    <row r="18" spans="1:18" ht="25.05" customHeight="1" x14ac:dyDescent="0.3">
      <c r="A18" s="53" t="s">
        <v>0</v>
      </c>
      <c r="B18" s="55" t="s">
        <v>1</v>
      </c>
      <c r="C18" s="55" t="s">
        <v>9</v>
      </c>
      <c r="D18" s="55" t="s">
        <v>3</v>
      </c>
      <c r="E18" s="55" t="s">
        <v>8</v>
      </c>
      <c r="F18" s="55" t="s">
        <v>10</v>
      </c>
      <c r="G18" s="55" t="s">
        <v>2</v>
      </c>
      <c r="H18" s="55"/>
      <c r="I18" s="66" t="s">
        <v>7</v>
      </c>
    </row>
    <row r="19" spans="1:18" ht="25.05" customHeight="1" thickBot="1" x14ac:dyDescent="0.35">
      <c r="A19" s="54"/>
      <c r="B19" s="56"/>
      <c r="C19" s="56"/>
      <c r="D19" s="56"/>
      <c r="E19" s="56"/>
      <c r="F19" s="56"/>
      <c r="G19" s="28" t="s">
        <v>30</v>
      </c>
      <c r="H19" s="28" t="s">
        <v>4</v>
      </c>
      <c r="I19" s="58"/>
      <c r="K19" s="45" t="s">
        <v>37</v>
      </c>
      <c r="L19" s="45"/>
    </row>
    <row r="20" spans="1:18" ht="34.950000000000003" customHeight="1" x14ac:dyDescent="0.3">
      <c r="A20" s="30">
        <f>K20</f>
        <v>0</v>
      </c>
      <c r="B20" s="6"/>
      <c r="C20" s="6"/>
      <c r="D20" s="6"/>
      <c r="E20" s="2"/>
      <c r="F20" s="4">
        <f>D20*E20</f>
        <v>0</v>
      </c>
      <c r="G20" s="6"/>
      <c r="H20" s="2"/>
      <c r="I20" s="67" t="s">
        <v>48</v>
      </c>
      <c r="K20" s="70"/>
      <c r="L20" s="71" t="s">
        <v>41</v>
      </c>
    </row>
    <row r="21" spans="1:18" ht="34.950000000000003" customHeight="1" x14ac:dyDescent="0.3">
      <c r="A21" s="75" t="s">
        <v>24</v>
      </c>
      <c r="B21" s="7"/>
      <c r="C21" s="7"/>
      <c r="D21" s="6"/>
      <c r="E21" s="2"/>
      <c r="F21" s="4">
        <f>D21*E21</f>
        <v>0</v>
      </c>
      <c r="G21" s="6"/>
      <c r="H21" s="2"/>
      <c r="I21" s="68"/>
      <c r="K21" s="70"/>
      <c r="L21" s="71"/>
      <c r="R21" s="25" t="s">
        <v>38</v>
      </c>
    </row>
    <row r="22" spans="1:18" ht="34.950000000000003" customHeight="1" x14ac:dyDescent="0.3">
      <c r="A22" s="75"/>
      <c r="B22" s="7"/>
      <c r="C22" s="7"/>
      <c r="D22" s="6"/>
      <c r="E22" s="2"/>
      <c r="F22" s="4">
        <f>D22*E22</f>
        <v>0</v>
      </c>
      <c r="G22" s="6"/>
      <c r="H22" s="2"/>
      <c r="I22" s="68"/>
      <c r="R22" s="25" t="s">
        <v>39</v>
      </c>
    </row>
    <row r="23" spans="1:18" ht="34.950000000000003" customHeight="1" x14ac:dyDescent="0.3">
      <c r="A23" s="75"/>
      <c r="B23" s="7"/>
      <c r="C23" s="7"/>
      <c r="D23" s="6"/>
      <c r="E23" s="2"/>
      <c r="F23" s="4">
        <f>D23*E23</f>
        <v>0</v>
      </c>
      <c r="G23" s="6"/>
      <c r="H23" s="2"/>
      <c r="I23" s="68"/>
      <c r="R23" s="25" t="s">
        <v>40</v>
      </c>
    </row>
    <row r="24" spans="1:18" ht="34.950000000000003" customHeight="1" x14ac:dyDescent="0.3">
      <c r="A24" s="76"/>
      <c r="B24" s="7"/>
      <c r="C24" s="7"/>
      <c r="D24" s="7"/>
      <c r="E24" s="3"/>
      <c r="F24" s="4">
        <f>D24*E24</f>
        <v>0</v>
      </c>
      <c r="G24" s="6"/>
      <c r="H24" s="2"/>
      <c r="I24" s="68"/>
    </row>
    <row r="25" spans="1:18" ht="30" customHeight="1" x14ac:dyDescent="0.3">
      <c r="A25" s="77" t="s">
        <v>16</v>
      </c>
      <c r="B25" s="78"/>
      <c r="C25" s="78"/>
      <c r="D25" s="78"/>
      <c r="E25" s="79"/>
      <c r="F25" s="23">
        <f>SUM(F20:F24)</f>
        <v>0</v>
      </c>
      <c r="G25" s="23">
        <f>SUM(G20:G24)</f>
        <v>0</v>
      </c>
      <c r="H25" s="23">
        <f>SUM(H20:H24)</f>
        <v>0</v>
      </c>
      <c r="I25" s="68"/>
    </row>
    <row r="26" spans="1:18" ht="25.05" customHeight="1" thickBot="1" x14ac:dyDescent="0.35">
      <c r="A26" s="61" t="s">
        <v>5</v>
      </c>
      <c r="B26" s="62"/>
      <c r="C26" s="62"/>
      <c r="D26" s="62"/>
      <c r="E26" s="62"/>
      <c r="F26" s="63"/>
      <c r="G26" s="12" t="str">
        <f>IFERROR(G25/($G$25+$H$25),"")</f>
        <v/>
      </c>
      <c r="H26" s="12" t="str">
        <f>IFERROR(H25/($G$25+$H$25),"")</f>
        <v/>
      </c>
      <c r="I26" s="68"/>
    </row>
    <row r="27" spans="1:18" ht="25.05" customHeight="1" x14ac:dyDescent="0.3">
      <c r="A27" s="53" t="s">
        <v>0</v>
      </c>
      <c r="B27" s="55" t="s">
        <v>1</v>
      </c>
      <c r="C27" s="55" t="s">
        <v>9</v>
      </c>
      <c r="D27" s="55" t="s">
        <v>3</v>
      </c>
      <c r="E27" s="55" t="s">
        <v>8</v>
      </c>
      <c r="F27" s="55" t="s">
        <v>10</v>
      </c>
      <c r="G27" s="55" t="s">
        <v>11</v>
      </c>
      <c r="H27" s="55"/>
      <c r="I27" s="68"/>
    </row>
    <row r="28" spans="1:18" ht="25.05" customHeight="1" thickBot="1" x14ac:dyDescent="0.35">
      <c r="A28" s="54"/>
      <c r="B28" s="56"/>
      <c r="C28" s="56"/>
      <c r="D28" s="56"/>
      <c r="E28" s="56"/>
      <c r="F28" s="56"/>
      <c r="G28" s="28" t="s">
        <v>30</v>
      </c>
      <c r="H28" s="28" t="s">
        <v>4</v>
      </c>
      <c r="I28" s="68"/>
    </row>
    <row r="29" spans="1:18" ht="34.950000000000003" customHeight="1" x14ac:dyDescent="0.3">
      <c r="A29" s="30">
        <f>K20</f>
        <v>0</v>
      </c>
      <c r="B29" s="6"/>
      <c r="C29" s="6"/>
      <c r="D29" s="6"/>
      <c r="E29" s="2"/>
      <c r="F29" s="4">
        <f>D29*E29</f>
        <v>0</v>
      </c>
      <c r="G29" s="6"/>
      <c r="H29" s="2"/>
      <c r="I29" s="68"/>
    </row>
    <row r="30" spans="1:18" ht="34.950000000000003" customHeight="1" x14ac:dyDescent="0.3">
      <c r="A30" s="75" t="s">
        <v>47</v>
      </c>
      <c r="B30" s="6"/>
      <c r="C30" s="6"/>
      <c r="D30" s="6"/>
      <c r="E30" s="2"/>
      <c r="F30" s="4">
        <f>D30*E30</f>
        <v>0</v>
      </c>
      <c r="G30" s="6"/>
      <c r="H30" s="2"/>
      <c r="I30" s="68"/>
    </row>
    <row r="31" spans="1:18" ht="34.950000000000003" customHeight="1" x14ac:dyDescent="0.3">
      <c r="A31" s="76"/>
      <c r="B31" s="6"/>
      <c r="C31" s="6"/>
      <c r="D31" s="6"/>
      <c r="E31" s="2"/>
      <c r="F31" s="4">
        <f>D31*E31</f>
        <v>0</v>
      </c>
      <c r="G31" s="6"/>
      <c r="H31" s="2"/>
      <c r="I31" s="68"/>
    </row>
    <row r="32" spans="1:18" ht="30" customHeight="1" x14ac:dyDescent="0.3">
      <c r="A32" s="77" t="s">
        <v>16</v>
      </c>
      <c r="B32" s="78"/>
      <c r="C32" s="78"/>
      <c r="D32" s="78"/>
      <c r="E32" s="79"/>
      <c r="F32" s="23">
        <f>SUM(F29:F31)</f>
        <v>0</v>
      </c>
      <c r="G32" s="23">
        <f>SUM(G27:G31)</f>
        <v>0</v>
      </c>
      <c r="H32" s="23">
        <f>SUM(H27:H31)</f>
        <v>0</v>
      </c>
      <c r="I32" s="68"/>
    </row>
    <row r="33" spans="1:9" ht="25.05" customHeight="1" thickBot="1" x14ac:dyDescent="0.35">
      <c r="A33" s="61" t="s">
        <v>5</v>
      </c>
      <c r="B33" s="62"/>
      <c r="C33" s="62"/>
      <c r="D33" s="62"/>
      <c r="E33" s="62"/>
      <c r="F33" s="63"/>
      <c r="G33" s="12" t="str">
        <f>IFERROR(G32/($G$32+$H$32),"")</f>
        <v/>
      </c>
      <c r="H33" s="12" t="str">
        <f>IFERROR(H32/($G$32+$H$32),"")</f>
        <v/>
      </c>
      <c r="I33" s="69"/>
    </row>
    <row r="34" spans="1:9" ht="30" customHeight="1" thickBot="1" x14ac:dyDescent="0.35">
      <c r="A34" s="42" t="s">
        <v>12</v>
      </c>
      <c r="B34" s="43"/>
      <c r="C34" s="43"/>
      <c r="D34" s="43"/>
      <c r="E34" s="43"/>
      <c r="F34" s="43"/>
      <c r="G34" s="43"/>
      <c r="H34" s="43"/>
      <c r="I34" s="44"/>
    </row>
    <row r="35" spans="1:9" ht="30" customHeight="1" thickBot="1" x14ac:dyDescent="0.35">
      <c r="A35" s="73" t="s">
        <v>6</v>
      </c>
      <c r="B35" s="73"/>
      <c r="C35" s="73"/>
      <c r="D35" s="73"/>
      <c r="E35" s="73" t="s">
        <v>42</v>
      </c>
      <c r="F35" s="73"/>
      <c r="G35" s="73"/>
      <c r="H35" s="73"/>
      <c r="I35" s="33" t="s">
        <v>44</v>
      </c>
    </row>
    <row r="36" spans="1:9" ht="39.9" customHeight="1" thickBot="1" x14ac:dyDescent="0.35">
      <c r="A36" s="72">
        <f>IFERROR(E36+I36,"")</f>
        <v>0</v>
      </c>
      <c r="B36" s="73"/>
      <c r="C36" s="73"/>
      <c r="D36" s="73"/>
      <c r="E36" s="74">
        <f>IFERROR(G4+G8+G12+G16+G25+G32,"")</f>
        <v>0</v>
      </c>
      <c r="F36" s="74"/>
      <c r="G36" s="74"/>
      <c r="H36" s="74"/>
      <c r="I36" s="31">
        <f>IFERROR(H4+H8+H12+H16+H25+H32,"")</f>
        <v>0</v>
      </c>
    </row>
    <row r="37" spans="1:9" s="16" customFormat="1" ht="25.05" customHeight="1" x14ac:dyDescent="0.3">
      <c r="A37" s="15" t="s">
        <v>15</v>
      </c>
      <c r="B37" s="15"/>
      <c r="D37" s="16" t="s">
        <v>21</v>
      </c>
      <c r="E37" s="17"/>
      <c r="H37" s="17" t="s">
        <v>17</v>
      </c>
    </row>
  </sheetData>
  <sheetProtection algorithmName="SHA-512" hashValue="se4puK+I16cTS8Dl3gEzFNM1gDV3sWW9F12KqxN0ELGASI6ylGOW9g4eSXcb0/UqRRyO9XtedHiRnnvGH6KbrQ==" saltValue="x3o3HY+wgURR1C79TiJPAg==" spinCount="100000" sheet="1" selectLockedCells="1"/>
  <mergeCells count="75">
    <mergeCell ref="A36:D36"/>
    <mergeCell ref="E36:H36"/>
    <mergeCell ref="A21:A24"/>
    <mergeCell ref="A30:A31"/>
    <mergeCell ref="A32:E32"/>
    <mergeCell ref="A33:F33"/>
    <mergeCell ref="A34:I34"/>
    <mergeCell ref="A35:D35"/>
    <mergeCell ref="E35:H35"/>
    <mergeCell ref="B27:B28"/>
    <mergeCell ref="C27:C28"/>
    <mergeCell ref="D27:D28"/>
    <mergeCell ref="E27:E28"/>
    <mergeCell ref="F27:F28"/>
    <mergeCell ref="G27:H27"/>
    <mergeCell ref="A25:E25"/>
    <mergeCell ref="G18:H18"/>
    <mergeCell ref="I18:I19"/>
    <mergeCell ref="K19:L19"/>
    <mergeCell ref="I20:I33"/>
    <mergeCell ref="K20:K21"/>
    <mergeCell ref="L20:L21"/>
    <mergeCell ref="A26:F26"/>
    <mergeCell ref="A27:A28"/>
    <mergeCell ref="A18:A19"/>
    <mergeCell ref="B18:B19"/>
    <mergeCell ref="C18:C19"/>
    <mergeCell ref="D18:D19"/>
    <mergeCell ref="E18:E19"/>
    <mergeCell ref="F18:F19"/>
    <mergeCell ref="A16:B16"/>
    <mergeCell ref="I16:I17"/>
    <mergeCell ref="A17:F17"/>
    <mergeCell ref="A14:A15"/>
    <mergeCell ref="B14:B15"/>
    <mergeCell ref="C14:C15"/>
    <mergeCell ref="D14:D15"/>
    <mergeCell ref="E14:E15"/>
    <mergeCell ref="A12:B12"/>
    <mergeCell ref="I12:I13"/>
    <mergeCell ref="A13:F13"/>
    <mergeCell ref="F14:F15"/>
    <mergeCell ref="G14:H14"/>
    <mergeCell ref="I14:I15"/>
    <mergeCell ref="A8:B8"/>
    <mergeCell ref="I8:I9"/>
    <mergeCell ref="A9:F9"/>
    <mergeCell ref="A10:A11"/>
    <mergeCell ref="B10:B11"/>
    <mergeCell ref="C10:C11"/>
    <mergeCell ref="D10:D11"/>
    <mergeCell ref="E10:E11"/>
    <mergeCell ref="F10:F11"/>
    <mergeCell ref="G10:H10"/>
    <mergeCell ref="I10:I11"/>
    <mergeCell ref="A4:B4"/>
    <mergeCell ref="I4:I5"/>
    <mergeCell ref="A5:F5"/>
    <mergeCell ref="A6:A7"/>
    <mergeCell ref="B6:B7"/>
    <mergeCell ref="C6:C7"/>
    <mergeCell ref="D6:D7"/>
    <mergeCell ref="E6:E7"/>
    <mergeCell ref="F6:F7"/>
    <mergeCell ref="G6:H6"/>
    <mergeCell ref="I6:I7"/>
    <mergeCell ref="A1:I1"/>
    <mergeCell ref="A2:A3"/>
    <mergeCell ref="B2:B3"/>
    <mergeCell ref="C2:C3"/>
    <mergeCell ref="D2:D3"/>
    <mergeCell ref="E2:E3"/>
    <mergeCell ref="F2:F3"/>
    <mergeCell ref="G2:H2"/>
    <mergeCell ref="I2:I3"/>
  </mergeCells>
  <phoneticPr fontId="2" type="noConversion"/>
  <conditionalFormatting sqref="B20:E24 B29:E31">
    <cfRule type="containsBlanks" dxfId="13" priority="8" stopIfTrue="1">
      <formula>LEN(TRIM(B20))=0</formula>
    </cfRule>
  </conditionalFormatting>
  <conditionalFormatting sqref="D4">
    <cfRule type="containsBlanks" dxfId="12" priority="7">
      <formula>LEN(TRIM(D4))=0</formula>
    </cfRule>
  </conditionalFormatting>
  <conditionalFormatting sqref="D8">
    <cfRule type="containsBlanks" dxfId="11" priority="6">
      <formula>LEN(TRIM(D8))=0</formula>
    </cfRule>
  </conditionalFormatting>
  <conditionalFormatting sqref="D12">
    <cfRule type="containsBlanks" dxfId="10" priority="5">
      <formula>LEN(TRIM(D12))=0</formula>
    </cfRule>
  </conditionalFormatting>
  <conditionalFormatting sqref="D16">
    <cfRule type="containsBlanks" dxfId="9" priority="4">
      <formula>LEN(TRIM(D16))=0</formula>
    </cfRule>
  </conditionalFormatting>
  <conditionalFormatting sqref="K20">
    <cfRule type="containsBlanks" dxfId="8" priority="3" stopIfTrue="1">
      <formula>LEN(TRIM(K20))=0</formula>
    </cfRule>
  </conditionalFormatting>
  <conditionalFormatting sqref="G20:H24">
    <cfRule type="containsBlanks" dxfId="7" priority="2" stopIfTrue="1">
      <formula>LEN(TRIM(G20))=0</formula>
    </cfRule>
  </conditionalFormatting>
  <conditionalFormatting sqref="G29:H31">
    <cfRule type="containsBlanks" dxfId="6" priority="1" stopIfTrue="1">
      <formula>LEN(TRIM(G29))=0</formula>
    </cfRule>
  </conditionalFormatting>
  <dataValidations count="2">
    <dataValidation type="custom" allowBlank="1" showInputMessage="1" showErrorMessage="1" sqref="G22:G24" xr:uid="{D9BD2508-503A-40DE-BFF8-CE69792ADB4A}">
      <formula1>$L22=F22</formula1>
    </dataValidation>
    <dataValidation type="list" allowBlank="1" showInputMessage="1" showErrorMessage="1" sqref="K20:K21" xr:uid="{D41F6814-BC93-4C04-BA0C-328175A2368F}">
      <formula1>$R$21:$R$23</formula1>
    </dataValidation>
  </dataValidations>
  <printOptions horizontalCentered="1"/>
  <pageMargins left="0.23622047244094491" right="0.23622047244094491" top="0.59055118110236227" bottom="0.59055118110236227" header="0.31496062992125984" footer="0.31496062992125984"/>
  <pageSetup paperSize="9" scale="83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具名範圍</vt:lpstr>
      </vt:variant>
      <vt:variant>
        <vt:i4>9</vt:i4>
      </vt:variant>
    </vt:vector>
  </HeadingPairs>
  <TitlesOfParts>
    <vt:vector size="14" baseType="lpstr">
      <vt:lpstr>潛力型據點</vt:lpstr>
      <vt:lpstr>據點16-20(含)人</vt:lpstr>
      <vt:lpstr>據點21-35(含)人</vt:lpstr>
      <vt:lpstr>據點36-50(含)人</vt:lpstr>
      <vt:lpstr>據點51人以上</vt:lpstr>
      <vt:lpstr>潛力型據點!Print_Area</vt:lpstr>
      <vt:lpstr>'據點16-20(含)人'!Print_Area</vt:lpstr>
      <vt:lpstr>'據點21-35(含)人'!Print_Area</vt:lpstr>
      <vt:lpstr>'據點36-50(含)人'!Print_Area</vt:lpstr>
      <vt:lpstr>據點51人以上!Print_Area</vt:lpstr>
      <vt:lpstr>'據點16-20(含)人'!Print_Titles</vt:lpstr>
      <vt:lpstr>'據點21-35(含)人'!Print_Titles</vt:lpstr>
      <vt:lpstr>'據點36-50(含)人'!Print_Titles</vt:lpstr>
      <vt:lpstr>據點51人以上!Print_Titles</vt:lpstr>
    </vt:vector>
  </TitlesOfParts>
  <Company>CMT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林妤庭</cp:lastModifiedBy>
  <cp:lastPrinted>2025-01-17T07:03:32Z</cp:lastPrinted>
  <dcterms:created xsi:type="dcterms:W3CDTF">2020-01-03T07:51:17Z</dcterms:created>
  <dcterms:modified xsi:type="dcterms:W3CDTF">2026-01-26T08:03:09Z</dcterms:modified>
</cp:coreProperties>
</file>